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Sancion - TI-SUP" sheetId="1" r:id="rId1"/>
    <sheet name="Sancion - TI - SUP (2)" sheetId="2" r:id="rId2"/>
  </sheets>
  <definedNames>
    <definedName name="_xlnm.Print_Area" localSheetId="1">'Sancion - TI - SUP (2)'!$A$1:$M$48</definedName>
    <definedName name="_xlnm.Print_Area" localSheetId="0">'Sancion - TI-SUP'!$A$1:$M$49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<sst xmlns="http://schemas.openxmlformats.org/spreadsheetml/2006/main" count="89" uniqueCount="46">
  <si>
    <t xml:space="preserve">ENTE NACIONAL REGULADOR </t>
  </si>
  <si>
    <t>DE LA ELECTRICIDAD</t>
  </si>
  <si>
    <t>Sanciones duplicadas por tasa de falla &gt; 4 Sal. x año/100km.</t>
  </si>
  <si>
    <t>SUPERVISION</t>
  </si>
  <si>
    <t>TRANSPORTE DE ENERGÍA ELÉCTRICA EN ALTA TENSIÓN</t>
  </si>
  <si>
    <t>TRANSENER S.A.</t>
  </si>
  <si>
    <t>MONTO TOTAL DESTINADO A USUARIOS</t>
  </si>
  <si>
    <t>TOTALES</t>
  </si>
  <si>
    <t>TRANSPORTISTAS INDEPENDIENTES</t>
  </si>
  <si>
    <t>EQUIPO PROPIO</t>
  </si>
  <si>
    <t>T.T.I.I.</t>
  </si>
  <si>
    <t>SUPERVISIÓN</t>
  </si>
  <si>
    <t>ANEXO IV</t>
  </si>
  <si>
    <t>ANEXO V</t>
  </si>
  <si>
    <t>ANEXO VI</t>
  </si>
  <si>
    <t>ANEXO III</t>
  </si>
  <si>
    <t>ANEXO II</t>
  </si>
  <si>
    <t>ANEXO I</t>
  </si>
  <si>
    <t>SUBTOTAL HOJA 1</t>
  </si>
  <si>
    <t xml:space="preserve">       DE LA ELECTRICIDAD</t>
  </si>
  <si>
    <t>TRANSFORMACIÓN</t>
  </si>
  <si>
    <t>DAG</t>
  </si>
  <si>
    <t>Punto 2.1.1.</t>
  </si>
  <si>
    <t>Punto 5.</t>
  </si>
  <si>
    <t>ANEXO XV al Memorándum D.T.E.E. N°        /2014</t>
  </si>
  <si>
    <t>JUNIO A NOVIEMBRE DE 2013</t>
  </si>
  <si>
    <t>JUNIO</t>
  </si>
  <si>
    <t>JULIO</t>
  </si>
  <si>
    <t>AGOSTO</t>
  </si>
  <si>
    <t>Punto 1.1.</t>
  </si>
  <si>
    <t>Puntos 1.2.-1.3.-1.4.-2.1.2.-2.2.2.-2.2.3.-2.2.4.-2.2.5.-2.2.6.-3.2.</t>
  </si>
  <si>
    <t>Puntos 4.1.-4.2.-4.3.-4.4.-4.5.</t>
  </si>
  <si>
    <t>Puntos 1.1.-1.1.1.</t>
  </si>
  <si>
    <t>LÍNEAS</t>
  </si>
  <si>
    <t>Puntos 1.2.-2.1.2.-2.2.2.-2.2.3.-2.2.4.-3.2.</t>
  </si>
  <si>
    <t>Puntos 4.1.-4.2.-4.3.</t>
  </si>
  <si>
    <t>Puntos 1.2.-1.3.-2.2.2.-2.2.3.-3.2.</t>
  </si>
  <si>
    <t>SEPTIEMBRE</t>
  </si>
  <si>
    <t>OCTUBRE</t>
  </si>
  <si>
    <t>NOVIEMBRE</t>
  </si>
  <si>
    <t>Puntos 1.2.-1.3.-1.4.-1.5.-1.6.-1.6.1.-1.7.-1.8.-2.1.2.-2.1.3.-2.1.4.-2.2.2.-2.2.3.-2.2.4.-2.2.5.-2.2.6.-3.2.-3.3.</t>
  </si>
  <si>
    <t>Puntos 4.1.-4.3.-4.6.-4.7.-4.8.-4.9.</t>
  </si>
  <si>
    <t>Puntos 1.2.-1.3.-1.4.-2.1.2.-2.1.3.-2.1.4.-2.2.2.-2.2.3.-2.2.4..2.2.5.-3.3.</t>
  </si>
  <si>
    <t>Puntos 4.1.-4.2.-4.3.-4.4.-4.7.</t>
  </si>
  <si>
    <t>Puntos 1.3.-1.5.-1.6.-1.7.-2.1.2.-2.1.3.-2.1.4.-2.2.2.-2.2.3.-2.2.4.-3.2.</t>
  </si>
  <si>
    <t>Puntos 4.3.-4.4.-4.5.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</si>
</sst>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USS]\ #,##0.00;[$USS]\ \-#,##0.00"/>
    <numFmt numFmtId="182" formatCode="[$USD]\ #,##0.00;[$USD]\ \-#,##0.00"/>
  </numFmts>
  <fonts count="42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9" fillId="7" borderId="0" applyNumberFormat="0" applyBorder="0" applyAlignment="0" applyProtection="0"/>
    <xf numFmtId="0" fontId="34" fillId="9" borderId="1" applyNumberFormat="0" applyAlignment="0" applyProtection="0"/>
    <xf numFmtId="0" fontId="36" fillId="13" borderId="2" applyNumberFormat="0" applyAlignment="0" applyProtection="0"/>
    <xf numFmtId="0" fontId="35" fillId="0" borderId="3" applyNumberFormat="0" applyFill="0" applyAlignment="0" applyProtection="0"/>
    <xf numFmtId="0" fontId="26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32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33" fillId="9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 applyAlignment="1">
      <alignment horizontal="centerContinuous"/>
      <protection/>
    </xf>
    <xf numFmtId="0" fontId="11" fillId="0" borderId="0" xfId="54" applyFont="1" applyAlignment="1">
      <alignment horizontal="right" vertical="top"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>
      <alignment/>
      <protection/>
    </xf>
    <xf numFmtId="0" fontId="1" fillId="0" borderId="0" xfId="54">
      <alignment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Fill="1" applyBorder="1" applyAlignment="1" applyProtection="1">
      <alignment horizontal="centerContinuous"/>
      <protection/>
    </xf>
    <xf numFmtId="0" fontId="6" fillId="0" borderId="0" xfId="54" applyNumberFormat="1" applyFont="1" applyAlignment="1">
      <alignment horizontal="left"/>
      <protection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4" fillId="0" borderId="0" xfId="54" applyFont="1" applyBorder="1">
      <alignment/>
      <protection/>
    </xf>
    <xf numFmtId="0" fontId="10" fillId="0" borderId="0" xfId="54" applyFont="1">
      <alignment/>
      <protection/>
    </xf>
    <xf numFmtId="0" fontId="13" fillId="0" borderId="0" xfId="54" applyFont="1" applyBorder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10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>
      <alignment/>
      <protection/>
    </xf>
    <xf numFmtId="0" fontId="15" fillId="0" borderId="0" xfId="54" applyFont="1">
      <alignment/>
      <protection/>
    </xf>
    <xf numFmtId="0" fontId="16" fillId="0" borderId="0" xfId="54" applyFont="1" applyBorder="1">
      <alignment/>
      <protection/>
    </xf>
    <xf numFmtId="0" fontId="15" fillId="0" borderId="0" xfId="54" applyFont="1" applyBorder="1">
      <alignment/>
      <protection/>
    </xf>
    <xf numFmtId="0" fontId="17" fillId="0" borderId="10" xfId="54" applyFont="1" applyBorder="1">
      <alignment/>
      <protection/>
    </xf>
    <xf numFmtId="0" fontId="15" fillId="0" borderId="11" xfId="54" applyFont="1" applyBorder="1">
      <alignment/>
      <protection/>
    </xf>
    <xf numFmtId="0" fontId="15" fillId="0" borderId="12" xfId="54" applyFont="1" applyBorder="1">
      <alignment/>
      <protection/>
    </xf>
    <xf numFmtId="0" fontId="7" fillId="0" borderId="0" xfId="54" applyFont="1">
      <alignment/>
      <protection/>
    </xf>
    <xf numFmtId="0" fontId="9" fillId="0" borderId="13" xfId="54" applyFont="1" applyBorder="1" applyAlignment="1">
      <alignment horizontal="centerContinuous"/>
      <protection/>
    </xf>
    <xf numFmtId="0" fontId="7" fillId="0" borderId="0" xfId="54" applyNumberFormat="1" applyFont="1" applyAlignment="1">
      <alignment horizontal="centerContinuous"/>
      <protection/>
    </xf>
    <xf numFmtId="0" fontId="9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14" xfId="54" applyFont="1" applyBorder="1" applyAlignment="1">
      <alignment horizontal="centerContinuous"/>
      <protection/>
    </xf>
    <xf numFmtId="0" fontId="7" fillId="0" borderId="0" xfId="54" applyFont="1" applyBorder="1">
      <alignment/>
      <protection/>
    </xf>
    <xf numFmtId="0" fontId="7" fillId="0" borderId="13" xfId="54" applyFont="1" applyBorder="1">
      <alignment/>
      <protection/>
    </xf>
    <xf numFmtId="0" fontId="18" fillId="0" borderId="0" xfId="54" applyNumberFormat="1" applyFont="1" applyBorder="1" applyAlignment="1">
      <alignment horizontal="right"/>
      <protection/>
    </xf>
    <xf numFmtId="0" fontId="9" fillId="0" borderId="0" xfId="54" applyFont="1" applyBorder="1">
      <alignment/>
      <protection/>
    </xf>
    <xf numFmtId="0" fontId="7" fillId="0" borderId="14" xfId="54" applyFont="1" applyBorder="1">
      <alignment/>
      <protection/>
    </xf>
    <xf numFmtId="0" fontId="18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18" fillId="0" borderId="0" xfId="54" applyNumberFormat="1" applyFont="1" applyBorder="1" applyAlignment="1">
      <alignment horizontal="right"/>
      <protection/>
    </xf>
    <xf numFmtId="0" fontId="18" fillId="0" borderId="0" xfId="54" applyNumberFormat="1" applyFont="1" applyBorder="1" applyAlignment="1">
      <alignment/>
      <protection/>
    </xf>
    <xf numFmtId="7" fontId="18" fillId="0" borderId="0" xfId="54" applyNumberFormat="1" applyFont="1" applyBorder="1" applyAlignment="1">
      <alignment horizontal="right"/>
      <protection/>
    </xf>
    <xf numFmtId="0" fontId="3" fillId="0" borderId="13" xfId="54" applyFont="1" applyBorder="1">
      <alignment/>
      <protection/>
    </xf>
    <xf numFmtId="0" fontId="3" fillId="0" borderId="14" xfId="54" applyFont="1" applyBorder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Border="1" applyAlignment="1">
      <alignment horizontal="center"/>
      <protection/>
    </xf>
    <xf numFmtId="7" fontId="18" fillId="0" borderId="0" xfId="54" applyNumberFormat="1" applyFont="1" applyBorder="1" applyAlignment="1">
      <alignment horizontal="center"/>
      <protection/>
    </xf>
    <xf numFmtId="0" fontId="15" fillId="0" borderId="15" xfId="54" applyFont="1" applyBorder="1">
      <alignment/>
      <protection/>
    </xf>
    <xf numFmtId="0" fontId="15" fillId="0" borderId="16" xfId="54" applyFont="1" applyBorder="1">
      <alignment/>
      <protection/>
    </xf>
    <xf numFmtId="0" fontId="15" fillId="0" borderId="17" xfId="54" applyFont="1" applyBorder="1">
      <alignment/>
      <protection/>
    </xf>
    <xf numFmtId="7" fontId="18" fillId="0" borderId="0" xfId="54" applyNumberFormat="1" applyFont="1" applyBorder="1">
      <alignment/>
      <protection/>
    </xf>
    <xf numFmtId="49" fontId="18" fillId="0" borderId="0" xfId="54" applyNumberFormat="1" applyFont="1" applyBorder="1" applyAlignment="1">
      <alignment/>
      <protection/>
    </xf>
    <xf numFmtId="49" fontId="18" fillId="0" borderId="0" xfId="54" applyNumberFormat="1" applyFont="1" applyBorder="1" applyAlignment="1">
      <alignment horizontal="right"/>
      <protection/>
    </xf>
    <xf numFmtId="49" fontId="18" fillId="0" borderId="0" xfId="54" applyNumberFormat="1" applyFont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21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0" fontId="10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4" fillId="0" borderId="0" xfId="54" applyFont="1">
      <alignment/>
      <protection/>
    </xf>
    <xf numFmtId="0" fontId="3" fillId="0" borderId="16" xfId="54" applyFont="1" applyBorder="1">
      <alignment/>
      <protection/>
    </xf>
    <xf numFmtId="7" fontId="7" fillId="0" borderId="0" xfId="54" applyNumberFormat="1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NumberFormat="1" applyFont="1" applyBorder="1" applyAlignment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23" fillId="0" borderId="0" xfId="54" applyFont="1">
      <alignment/>
      <protection/>
    </xf>
    <xf numFmtId="7" fontId="3" fillId="0" borderId="0" xfId="54" applyNumberFormat="1" applyFont="1">
      <alignment/>
      <protection/>
    </xf>
    <xf numFmtId="49" fontId="21" fillId="0" borderId="0" xfId="54" applyNumberFormat="1" applyFont="1" applyBorder="1" applyAlignment="1">
      <alignment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7" fontId="21" fillId="0" borderId="0" xfId="54" applyNumberFormat="1" applyFont="1" applyBorder="1" applyAlignment="1">
      <alignment horizontal="center"/>
      <protection/>
    </xf>
    <xf numFmtId="0" fontId="21" fillId="0" borderId="18" xfId="54" applyFont="1" applyBorder="1" applyAlignment="1">
      <alignment horizontal="center"/>
      <protection/>
    </xf>
    <xf numFmtId="0" fontId="10" fillId="0" borderId="19" xfId="54" applyFont="1" applyBorder="1">
      <alignment/>
      <protection/>
    </xf>
    <xf numFmtId="7" fontId="21" fillId="0" borderId="20" xfId="54" applyNumberFormat="1" applyFont="1" applyBorder="1" applyAlignment="1">
      <alignment horizontal="center"/>
      <protection/>
    </xf>
    <xf numFmtId="7" fontId="18" fillId="0" borderId="20" xfId="54" applyNumberFormat="1" applyFont="1" applyBorder="1">
      <alignment/>
      <protection/>
    </xf>
    <xf numFmtId="0" fontId="24" fillId="9" borderId="18" xfId="54" applyFont="1" applyFill="1" applyBorder="1" applyAlignment="1">
      <alignment horizontal="center"/>
      <protection/>
    </xf>
    <xf numFmtId="0" fontId="23" fillId="9" borderId="19" xfId="54" applyFont="1" applyFill="1" applyBorder="1">
      <alignment/>
      <protection/>
    </xf>
    <xf numFmtId="7" fontId="24" fillId="9" borderId="20" xfId="54" applyNumberFormat="1" applyFont="1" applyFill="1" applyBorder="1" applyAlignment="1">
      <alignment horizontal="center"/>
      <protection/>
    </xf>
    <xf numFmtId="49" fontId="18" fillId="0" borderId="0" xfId="54" applyNumberFormat="1" applyFont="1" applyFill="1" applyBorder="1" applyAlignment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7" fontId="21" fillId="0" borderId="0" xfId="54" applyNumberFormat="1" applyFont="1" applyFill="1" applyBorder="1">
      <alignment/>
      <protection/>
    </xf>
    <xf numFmtId="7" fontId="21" fillId="0" borderId="21" xfId="54" applyNumberFormat="1" applyFont="1" applyBorder="1" applyAlignment="1">
      <alignment horizontal="center"/>
      <protection/>
    </xf>
    <xf numFmtId="7" fontId="21" fillId="0" borderId="21" xfId="54" applyNumberFormat="1" applyFont="1" applyFill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49" fontId="18" fillId="0" borderId="0" xfId="54" applyNumberFormat="1" applyFont="1" applyBorder="1" applyAlignment="1">
      <alignment/>
      <protection/>
    </xf>
    <xf numFmtId="181" fontId="21" fillId="0" borderId="20" xfId="54" applyNumberFormat="1" applyFont="1" applyFill="1" applyBorder="1" applyAlignment="1">
      <alignment horizontal="center"/>
      <protection/>
    </xf>
    <xf numFmtId="181" fontId="21" fillId="0" borderId="0" xfId="54" applyNumberFormat="1" applyFont="1" applyBorder="1">
      <alignment/>
      <protection/>
    </xf>
    <xf numFmtId="181" fontId="18" fillId="0" borderId="20" xfId="54" applyNumberFormat="1" applyFont="1" applyBorder="1">
      <alignment/>
      <protection/>
    </xf>
    <xf numFmtId="0" fontId="22" fillId="0" borderId="0" xfId="54" applyFont="1" applyBorder="1" applyAlignment="1">
      <alignment horizontal="centerContinuous"/>
      <protection/>
    </xf>
    <xf numFmtId="0" fontId="14" fillId="0" borderId="0" xfId="54" applyFont="1" applyAlignment="1">
      <alignment horizontal="centerContinuous"/>
      <protection/>
    </xf>
    <xf numFmtId="181" fontId="24" fillId="9" borderId="20" xfId="54" applyNumberFormat="1" applyFont="1" applyFill="1" applyBorder="1" applyAlignment="1">
      <alignment horizontal="center"/>
      <protection/>
    </xf>
    <xf numFmtId="0" fontId="7" fillId="0" borderId="13" xfId="54" applyFont="1" applyBorder="1" applyAlignment="1">
      <alignment vertical="center"/>
      <protection/>
    </xf>
    <xf numFmtId="49" fontId="18" fillId="0" borderId="0" xfId="54" applyNumberFormat="1" applyFont="1" applyBorder="1" applyAlignment="1">
      <alignment horizontal="right" vertical="center"/>
      <protection/>
    </xf>
    <xf numFmtId="0" fontId="18" fillId="0" borderId="0" xfId="54" applyFont="1" applyBorder="1" applyAlignment="1">
      <alignment vertical="center"/>
      <protection/>
    </xf>
    <xf numFmtId="49" fontId="21" fillId="0" borderId="0" xfId="54" applyNumberFormat="1" applyFont="1" applyBorder="1" applyAlignment="1">
      <alignment vertical="center"/>
      <protection/>
    </xf>
    <xf numFmtId="49" fontId="18" fillId="0" borderId="0" xfId="54" applyNumberFormat="1" applyFont="1" applyBorder="1" applyAlignment="1">
      <alignment vertical="center" wrapText="1"/>
      <protection/>
    </xf>
    <xf numFmtId="0" fontId="10" fillId="0" borderId="0" xfId="54" applyFont="1" applyAlignment="1">
      <alignment vertical="center"/>
      <protection/>
    </xf>
    <xf numFmtId="7" fontId="21" fillId="0" borderId="0" xfId="54" applyNumberFormat="1" applyFont="1" applyBorder="1" applyAlignment="1">
      <alignment vertical="center"/>
      <protection/>
    </xf>
    <xf numFmtId="0" fontId="7" fillId="0" borderId="14" xfId="54" applyFont="1" applyBorder="1" applyAlignment="1">
      <alignment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13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0</xdr:col>
      <xdr:colOff>1143000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1</xdr:col>
      <xdr:colOff>457200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40" zoomScaleNormal="40" zoomScalePageLayoutView="0" workbookViewId="0" topLeftCell="B1">
      <selection activeCell="K43" sqref="K43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8.140625" style="5" bestFit="1" customWidth="1"/>
    <col min="4" max="4" width="15.28125" style="5" customWidth="1"/>
    <col min="5" max="5" width="10.421875" style="5" customWidth="1"/>
    <col min="6" max="6" width="69.140625" style="5" customWidth="1"/>
    <col min="7" max="7" width="92.421875" style="5" customWidth="1"/>
    <col min="8" max="9" width="27.57421875" style="5" customWidth="1"/>
    <col min="10" max="10" width="28.140625" style="5" customWidth="1"/>
    <col min="11" max="11" width="26.7109375" style="5" customWidth="1"/>
    <col min="12" max="12" width="14.28125" style="5" customWidth="1"/>
    <col min="13" max="13" width="15.7109375" style="5" customWidth="1"/>
    <col min="14" max="14" width="18.7109375" style="5" bestFit="1" customWidth="1"/>
    <col min="15" max="15" width="18.140625" style="5" bestFit="1" customWidth="1"/>
    <col min="16" max="16384" width="11.421875" style="5" customWidth="1"/>
  </cols>
  <sheetData>
    <row r="1" spans="2:13" s="1" customFormat="1" ht="26.25">
      <c r="B1" s="2"/>
      <c r="M1" s="3"/>
    </row>
    <row r="2" spans="2:12" s="1" customFormat="1" ht="26.25">
      <c r="B2" s="2" t="s">
        <v>24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3:12" ht="12.75"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8.75" customHeight="1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2:13" s="1" customFormat="1" ht="24.7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3"/>
    </row>
    <row r="7" spans="2:13" s="14" customFormat="1" ht="21">
      <c r="B7" s="5"/>
      <c r="C7" s="5"/>
      <c r="D7" s="5"/>
      <c r="E7" s="5"/>
      <c r="F7" s="5"/>
      <c r="G7" s="5"/>
      <c r="H7" s="5"/>
      <c r="I7" s="19"/>
      <c r="J7" s="19"/>
      <c r="K7" s="19"/>
      <c r="L7" s="19"/>
      <c r="M7" s="18"/>
    </row>
    <row r="8" spans="2:13" ht="42" customHeight="1">
      <c r="B8" s="15" t="s">
        <v>5</v>
      </c>
      <c r="C8" s="16"/>
      <c r="D8" s="16"/>
      <c r="E8" s="16"/>
      <c r="F8" s="16"/>
      <c r="G8" s="16"/>
      <c r="H8" s="16"/>
      <c r="I8" s="17"/>
      <c r="J8" s="17"/>
      <c r="K8" s="17"/>
      <c r="L8" s="17"/>
      <c r="M8" s="19"/>
    </row>
    <row r="9" spans="2:13" s="14" customFormat="1" ht="21">
      <c r="B9" s="5"/>
      <c r="C9" s="20"/>
      <c r="D9" s="20"/>
      <c r="E9" s="20"/>
      <c r="F9" s="20"/>
      <c r="G9" s="5"/>
      <c r="H9" s="5"/>
      <c r="I9" s="19"/>
      <c r="J9" s="19"/>
      <c r="K9" s="19"/>
      <c r="L9" s="19"/>
      <c r="M9" s="18"/>
    </row>
    <row r="10" spans="2:13" ht="54.75" customHeight="1">
      <c r="B10" s="106" t="s">
        <v>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9"/>
    </row>
    <row r="11" spans="2:13" ht="17.2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9"/>
    </row>
    <row r="12" spans="2:13" ht="60" customHeight="1" thickBot="1">
      <c r="B12" s="21"/>
      <c r="C12" s="22"/>
      <c r="D12" s="22"/>
      <c r="E12" s="22"/>
      <c r="F12" s="22"/>
      <c r="G12" s="21"/>
      <c r="H12" s="21"/>
      <c r="I12" s="23"/>
      <c r="J12" s="23"/>
      <c r="K12" s="23"/>
      <c r="L12" s="23"/>
      <c r="M12" s="19"/>
    </row>
    <row r="13" spans="2:13" s="21" customFormat="1" ht="15.75" thickTop="1">
      <c r="B13" s="24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3"/>
    </row>
    <row r="14" spans="2:13" s="21" customFormat="1" ht="18">
      <c r="B14" s="28" t="s">
        <v>25</v>
      </c>
      <c r="C14" s="29"/>
      <c r="D14" s="29"/>
      <c r="E14" s="30"/>
      <c r="F14" s="30"/>
      <c r="G14" s="30"/>
      <c r="H14" s="30"/>
      <c r="I14" s="31"/>
      <c r="J14" s="31"/>
      <c r="K14" s="31"/>
      <c r="L14" s="32"/>
      <c r="M14" s="23"/>
    </row>
    <row r="15" spans="2:13" s="21" customFormat="1" ht="18">
      <c r="B15" s="28"/>
      <c r="C15" s="29"/>
      <c r="D15" s="29"/>
      <c r="E15" s="30"/>
      <c r="F15" s="30"/>
      <c r="G15" s="30"/>
      <c r="H15" s="30"/>
      <c r="I15" s="31"/>
      <c r="J15" s="31"/>
      <c r="K15" s="31"/>
      <c r="L15" s="32"/>
      <c r="M15" s="23"/>
    </row>
    <row r="16" spans="2:13" s="27" customFormat="1" ht="21">
      <c r="B16" s="34"/>
      <c r="C16" s="35"/>
      <c r="D16" s="35"/>
      <c r="E16" s="33"/>
      <c r="F16" s="33"/>
      <c r="G16" s="36"/>
      <c r="H16" s="57"/>
      <c r="I16" s="18"/>
      <c r="J16" s="18"/>
      <c r="K16" s="18"/>
      <c r="L16" s="37"/>
      <c r="M16" s="33"/>
    </row>
    <row r="17" spans="2:13" s="27" customFormat="1" ht="20.25" hidden="1">
      <c r="B17" s="28" t="s">
        <v>2</v>
      </c>
      <c r="C17" s="38"/>
      <c r="D17" s="38"/>
      <c r="E17" s="31"/>
      <c r="F17" s="30"/>
      <c r="G17" s="30"/>
      <c r="H17" s="93"/>
      <c r="I17" s="94"/>
      <c r="J17" s="94"/>
      <c r="K17" s="94"/>
      <c r="L17" s="32"/>
      <c r="M17" s="33"/>
    </row>
    <row r="18" spans="2:13" s="27" customFormat="1" ht="20.25" hidden="1">
      <c r="B18" s="34"/>
      <c r="C18" s="35"/>
      <c r="D18" s="35"/>
      <c r="E18" s="33"/>
      <c r="F18" s="36"/>
      <c r="G18" s="36"/>
      <c r="H18" s="57"/>
      <c r="I18" s="60"/>
      <c r="J18" s="60"/>
      <c r="K18" s="60"/>
      <c r="L18" s="37"/>
      <c r="M18" s="33"/>
    </row>
    <row r="19" spans="2:13" s="27" customFormat="1" ht="20.25">
      <c r="B19" s="34"/>
      <c r="C19" s="69" t="s">
        <v>26</v>
      </c>
      <c r="D19" s="69" t="s">
        <v>17</v>
      </c>
      <c r="E19" s="33"/>
      <c r="F19" s="69" t="s">
        <v>33</v>
      </c>
      <c r="G19" s="69" t="s">
        <v>29</v>
      </c>
      <c r="H19" s="57"/>
      <c r="I19" s="71">
        <v>77395.79</v>
      </c>
      <c r="J19" s="60"/>
      <c r="K19" s="60"/>
      <c r="L19" s="37"/>
      <c r="M19" s="33"/>
    </row>
    <row r="20" spans="2:13" s="27" customFormat="1" ht="20.25">
      <c r="B20" s="34"/>
      <c r="C20" s="72"/>
      <c r="D20" s="72"/>
      <c r="E20" s="70"/>
      <c r="F20" s="69" t="s">
        <v>20</v>
      </c>
      <c r="G20" s="69" t="s">
        <v>22</v>
      </c>
      <c r="H20" s="69"/>
      <c r="I20" s="71">
        <v>255449.39</v>
      </c>
      <c r="J20" s="71"/>
      <c r="K20" s="71"/>
      <c r="L20" s="37"/>
      <c r="M20" s="33"/>
    </row>
    <row r="21" spans="2:13" s="27" customFormat="1" ht="21">
      <c r="B21" s="34"/>
      <c r="C21" s="72"/>
      <c r="D21" s="72"/>
      <c r="E21" s="70"/>
      <c r="F21" s="69" t="s">
        <v>8</v>
      </c>
      <c r="G21" s="89" t="s">
        <v>30</v>
      </c>
      <c r="H21" s="69"/>
      <c r="I21" s="14"/>
      <c r="J21" s="71">
        <f>486.24+6660.89+1468.77+8260.99+14440.4+3425.44+4361.49+4224.43+7142.57+171240.22</f>
        <v>221711.44</v>
      </c>
      <c r="K21" s="14"/>
      <c r="L21" s="37"/>
      <c r="M21" s="33"/>
    </row>
    <row r="22" spans="2:15" s="27" customFormat="1" ht="20.25">
      <c r="B22" s="34"/>
      <c r="C22" s="5"/>
      <c r="D22" s="5"/>
      <c r="E22" s="70"/>
      <c r="F22" s="69" t="s">
        <v>3</v>
      </c>
      <c r="G22" s="69" t="s">
        <v>31</v>
      </c>
      <c r="H22" s="69"/>
      <c r="I22" s="71"/>
      <c r="J22" s="71"/>
      <c r="K22" s="71">
        <f>82786.55+1945.35+3735.19+872.43+1665.22</f>
        <v>91004.74</v>
      </c>
      <c r="L22" s="37"/>
      <c r="M22" s="33"/>
      <c r="O22" s="62"/>
    </row>
    <row r="23" spans="2:15" s="27" customFormat="1" ht="20.25">
      <c r="B23" s="34"/>
      <c r="C23" s="5"/>
      <c r="D23" s="5"/>
      <c r="E23" s="70"/>
      <c r="F23" s="69"/>
      <c r="G23" s="69"/>
      <c r="H23" s="69"/>
      <c r="I23" s="71"/>
      <c r="J23" s="71"/>
      <c r="K23" s="71"/>
      <c r="L23" s="37"/>
      <c r="M23" s="33"/>
      <c r="O23" s="62"/>
    </row>
    <row r="24" spans="2:13" ht="21">
      <c r="B24" s="43"/>
      <c r="E24" s="18"/>
      <c r="F24" s="69"/>
      <c r="G24" s="69"/>
      <c r="H24" s="69"/>
      <c r="I24" s="71"/>
      <c r="J24" s="71"/>
      <c r="K24" s="14"/>
      <c r="L24" s="44"/>
      <c r="M24" s="19"/>
    </row>
    <row r="25" spans="2:13" ht="21">
      <c r="B25" s="43"/>
      <c r="C25" s="69" t="s">
        <v>27</v>
      </c>
      <c r="D25" s="69" t="s">
        <v>16</v>
      </c>
      <c r="E25" s="18"/>
      <c r="F25" s="69" t="s">
        <v>33</v>
      </c>
      <c r="G25" s="69" t="s">
        <v>32</v>
      </c>
      <c r="H25" s="69"/>
      <c r="I25" s="71">
        <f>232943.53+304204.6</f>
        <v>537148.13</v>
      </c>
      <c r="J25" s="71"/>
      <c r="K25" s="14"/>
      <c r="L25" s="44"/>
      <c r="M25" s="19"/>
    </row>
    <row r="26" spans="2:13" ht="21">
      <c r="B26" s="43"/>
      <c r="C26" s="69"/>
      <c r="D26" s="69"/>
      <c r="E26" s="18"/>
      <c r="F26" s="69" t="s">
        <v>20</v>
      </c>
      <c r="G26" s="69" t="s">
        <v>22</v>
      </c>
      <c r="H26" s="69"/>
      <c r="I26" s="71">
        <v>6253.11</v>
      </c>
      <c r="J26" s="71"/>
      <c r="K26" s="14"/>
      <c r="L26" s="44"/>
      <c r="M26" s="19"/>
    </row>
    <row r="27" spans="2:13" ht="21">
      <c r="B27" s="43"/>
      <c r="C27" s="14"/>
      <c r="D27" s="14"/>
      <c r="E27" s="18"/>
      <c r="F27" s="69" t="s">
        <v>8</v>
      </c>
      <c r="G27" s="89" t="s">
        <v>34</v>
      </c>
      <c r="H27" s="69"/>
      <c r="I27" s="14"/>
      <c r="J27" s="85">
        <f>37705.63+1513.04+8131.09+2555.32+4032.52+39435.04</f>
        <v>93372.63999999998</v>
      </c>
      <c r="K27" s="14"/>
      <c r="L27" s="44"/>
      <c r="M27" s="19"/>
    </row>
    <row r="28" spans="2:14" ht="21">
      <c r="B28" s="34"/>
      <c r="E28" s="18"/>
      <c r="F28" s="69" t="s">
        <v>3</v>
      </c>
      <c r="G28" s="69" t="s">
        <v>35</v>
      </c>
      <c r="H28" s="69"/>
      <c r="I28" s="71"/>
      <c r="J28" s="71"/>
      <c r="K28" s="71">
        <f>20193.51+1065.08+2462.92</f>
        <v>23721.509999999995</v>
      </c>
      <c r="L28" s="37"/>
      <c r="M28" s="19"/>
      <c r="N28" s="68"/>
    </row>
    <row r="29" spans="2:14" s="27" customFormat="1" ht="21">
      <c r="B29" s="43"/>
      <c r="C29" s="5"/>
      <c r="D29" s="5"/>
      <c r="E29" s="18"/>
      <c r="F29" s="69" t="s">
        <v>21</v>
      </c>
      <c r="G29" s="69" t="s">
        <v>23</v>
      </c>
      <c r="H29" s="69"/>
      <c r="I29" s="71">
        <v>5474.1</v>
      </c>
      <c r="J29" s="71"/>
      <c r="K29" s="71"/>
      <c r="L29" s="44"/>
      <c r="M29" s="33"/>
      <c r="N29" s="62"/>
    </row>
    <row r="30" spans="2:14" s="27" customFormat="1" ht="21">
      <c r="B30" s="43"/>
      <c r="C30" s="5"/>
      <c r="D30" s="5"/>
      <c r="E30" s="18"/>
      <c r="F30" s="69"/>
      <c r="G30" s="69"/>
      <c r="H30" s="69"/>
      <c r="I30" s="71"/>
      <c r="J30" s="71"/>
      <c r="K30" s="71"/>
      <c r="L30" s="44"/>
      <c r="M30" s="33"/>
      <c r="N30" s="62"/>
    </row>
    <row r="31" spans="2:13" ht="21">
      <c r="B31" s="43"/>
      <c r="E31" s="73"/>
      <c r="F31" s="69"/>
      <c r="G31" s="69"/>
      <c r="H31" s="69"/>
      <c r="I31" s="71"/>
      <c r="J31" s="71"/>
      <c r="K31" s="14"/>
      <c r="L31" s="44"/>
      <c r="M31" s="19"/>
    </row>
    <row r="32" spans="2:13" ht="21">
      <c r="B32" s="43"/>
      <c r="C32" s="69" t="s">
        <v>28</v>
      </c>
      <c r="D32" s="69" t="s">
        <v>15</v>
      </c>
      <c r="E32" s="73"/>
      <c r="F32" s="69" t="s">
        <v>33</v>
      </c>
      <c r="G32" s="69" t="s">
        <v>32</v>
      </c>
      <c r="H32" s="69"/>
      <c r="I32" s="71">
        <f>939460.15+458993.19</f>
        <v>1398453.34</v>
      </c>
      <c r="J32" s="71"/>
      <c r="K32" s="14"/>
      <c r="L32" s="44"/>
      <c r="M32" s="19"/>
    </row>
    <row r="33" spans="2:13" ht="21">
      <c r="B33" s="43"/>
      <c r="E33" s="73"/>
      <c r="F33" s="69" t="s">
        <v>20</v>
      </c>
      <c r="G33" s="69" t="s">
        <v>22</v>
      </c>
      <c r="H33" s="69"/>
      <c r="I33" s="71">
        <v>81116.74</v>
      </c>
      <c r="J33" s="71"/>
      <c r="K33" s="14"/>
      <c r="L33" s="44"/>
      <c r="M33" s="19"/>
    </row>
    <row r="34" spans="2:13" ht="21">
      <c r="B34" s="43"/>
      <c r="E34" s="73"/>
      <c r="F34" s="69" t="s">
        <v>8</v>
      </c>
      <c r="G34" s="69" t="s">
        <v>36</v>
      </c>
      <c r="H34" s="69"/>
      <c r="I34" s="14"/>
      <c r="J34" s="71">
        <f>1128.96+305663.53+1245.02+2574.66+10335.6</f>
        <v>320947.77</v>
      </c>
      <c r="K34" s="14"/>
      <c r="L34" s="44"/>
      <c r="M34" s="19"/>
    </row>
    <row r="35" spans="2:14" ht="20.25">
      <c r="B35" s="43"/>
      <c r="C35" s="72"/>
      <c r="D35" s="72"/>
      <c r="E35" s="73"/>
      <c r="F35" s="69" t="s">
        <v>3</v>
      </c>
      <c r="G35" s="69" t="s">
        <v>35</v>
      </c>
      <c r="H35" s="69"/>
      <c r="I35" s="71"/>
      <c r="J35" s="71"/>
      <c r="K35" s="71">
        <f>5313.64+517.01+665.82</f>
        <v>6496.47</v>
      </c>
      <c r="L35" s="44"/>
      <c r="M35" s="19"/>
      <c r="N35" s="68"/>
    </row>
    <row r="36" spans="2:14" ht="20.25">
      <c r="B36" s="43"/>
      <c r="C36" s="72"/>
      <c r="D36" s="72"/>
      <c r="E36" s="73"/>
      <c r="F36" s="69" t="s">
        <v>21</v>
      </c>
      <c r="G36" s="69" t="s">
        <v>23</v>
      </c>
      <c r="H36" s="91"/>
      <c r="I36" s="71">
        <v>28269.38</v>
      </c>
      <c r="J36" s="71"/>
      <c r="K36" s="71"/>
      <c r="L36" s="44"/>
      <c r="M36" s="19"/>
      <c r="N36" s="68"/>
    </row>
    <row r="37" spans="2:15" ht="21">
      <c r="B37" s="43"/>
      <c r="C37" s="14"/>
      <c r="D37" s="14"/>
      <c r="E37" s="18"/>
      <c r="F37" s="69"/>
      <c r="G37" s="69"/>
      <c r="H37" s="69"/>
      <c r="I37" s="71"/>
      <c r="J37" s="71"/>
      <c r="K37" s="71"/>
      <c r="L37" s="44"/>
      <c r="M37" s="19"/>
      <c r="O37" s="68"/>
    </row>
    <row r="38" spans="2:15" ht="12.75">
      <c r="B38" s="43"/>
      <c r="L38" s="44"/>
      <c r="M38" s="19"/>
      <c r="O38" s="68"/>
    </row>
    <row r="39" spans="2:15" ht="12.75">
      <c r="B39" s="43"/>
      <c r="L39" s="44"/>
      <c r="M39" s="19"/>
      <c r="O39" s="68"/>
    </row>
    <row r="40" spans="2:13" s="27" customFormat="1" ht="21">
      <c r="B40" s="34"/>
      <c r="C40" s="69"/>
      <c r="D40" s="69"/>
      <c r="E40" s="18"/>
      <c r="F40" s="69"/>
      <c r="G40" s="69"/>
      <c r="H40" s="69"/>
      <c r="I40" s="74"/>
      <c r="J40" s="74"/>
      <c r="K40" s="74"/>
      <c r="L40" s="37"/>
      <c r="M40" s="33"/>
    </row>
    <row r="41" spans="2:13" s="27" customFormat="1" ht="21">
      <c r="B41" s="34"/>
      <c r="C41" s="69"/>
      <c r="D41" s="69"/>
      <c r="E41" s="18"/>
      <c r="F41" s="69"/>
      <c r="G41" s="69"/>
      <c r="H41" s="107" t="s">
        <v>9</v>
      </c>
      <c r="I41" s="107"/>
      <c r="J41" s="75" t="s">
        <v>10</v>
      </c>
      <c r="K41" s="75" t="s">
        <v>11</v>
      </c>
      <c r="L41" s="37"/>
      <c r="M41" s="33"/>
    </row>
    <row r="42" spans="2:13" s="27" customFormat="1" ht="21" thickBot="1">
      <c r="B42" s="34"/>
      <c r="C42" s="70"/>
      <c r="D42" s="70"/>
      <c r="E42" s="18"/>
      <c r="F42" s="18"/>
      <c r="G42" s="57"/>
      <c r="H42" s="57"/>
      <c r="I42" s="18"/>
      <c r="J42" s="18"/>
      <c r="K42" s="18"/>
      <c r="L42" s="37"/>
      <c r="M42" s="33"/>
    </row>
    <row r="43" spans="2:13" s="27" customFormat="1" ht="24" thickBot="1" thickTop="1">
      <c r="B43" s="63"/>
      <c r="C43" s="70"/>
      <c r="D43" s="70"/>
      <c r="E43" s="18"/>
      <c r="F43" s="76" t="s">
        <v>18</v>
      </c>
      <c r="G43" s="77"/>
      <c r="H43" s="90">
        <f>+H36</f>
        <v>0</v>
      </c>
      <c r="I43" s="78">
        <f>SUM(I19:I36)</f>
        <v>2389559.9800000004</v>
      </c>
      <c r="J43" s="78">
        <f>+J21+J27+J34</f>
        <v>636031.85</v>
      </c>
      <c r="K43" s="78">
        <f>+K22+K28+K35</f>
        <v>121222.72</v>
      </c>
      <c r="L43" s="66"/>
      <c r="M43" s="33"/>
    </row>
    <row r="44" spans="2:13" s="67" customFormat="1" ht="29.25" customHeight="1" thickTop="1">
      <c r="B44" s="55"/>
      <c r="C44" s="56"/>
      <c r="D44" s="56"/>
      <c r="E44" s="18"/>
      <c r="F44" s="18"/>
      <c r="G44" s="57"/>
      <c r="H44" s="57"/>
      <c r="I44" s="86"/>
      <c r="J44" s="18"/>
      <c r="K44" s="18"/>
      <c r="L44" s="58"/>
      <c r="M44" s="65"/>
    </row>
    <row r="45" spans="2:13" s="14" customFormat="1" ht="21">
      <c r="B45" s="55"/>
      <c r="C45" s="59"/>
      <c r="D45" s="59"/>
      <c r="E45" s="60"/>
      <c r="F45" s="46"/>
      <c r="L45" s="58"/>
      <c r="M45" s="18"/>
    </row>
    <row r="46" spans="2:13" s="14" customFormat="1" ht="21">
      <c r="B46" s="34"/>
      <c r="C46" s="40"/>
      <c r="D46" s="40"/>
      <c r="E46" s="6"/>
      <c r="F46" s="46"/>
      <c r="G46" s="47"/>
      <c r="H46" s="47"/>
      <c r="I46" s="27"/>
      <c r="J46" s="27"/>
      <c r="K46" s="27"/>
      <c r="L46" s="37"/>
      <c r="M46" s="18"/>
    </row>
    <row r="47" spans="2:13" s="27" customFormat="1" ht="9" customHeight="1">
      <c r="B47" s="34"/>
      <c r="C47" s="40"/>
      <c r="D47" s="40"/>
      <c r="E47" s="6"/>
      <c r="F47" s="23"/>
      <c r="G47" s="47"/>
      <c r="H47" s="47"/>
      <c r="L47" s="37"/>
      <c r="M47" s="33"/>
    </row>
    <row r="48" spans="2:13" s="27" customFormat="1" ht="18" thickBot="1">
      <c r="B48" s="48"/>
      <c r="C48" s="49"/>
      <c r="D48" s="49"/>
      <c r="E48" s="49"/>
      <c r="F48" s="61"/>
      <c r="G48" s="49"/>
      <c r="H48" s="49"/>
      <c r="I48" s="49"/>
      <c r="J48" s="49"/>
      <c r="K48" s="49"/>
      <c r="L48" s="50"/>
      <c r="M48" s="33"/>
    </row>
    <row r="49" spans="2:13" s="21" customFormat="1" ht="9" customHeight="1" thickTop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3"/>
    </row>
  </sheetData>
  <sheetProtection/>
  <mergeCells count="2">
    <mergeCell ref="B10:L10"/>
    <mergeCell ref="H41:I41"/>
  </mergeCells>
  <printOptions/>
  <pageMargins left="0.3937007874015748" right="0.1968503937007874" top="1.09" bottom="0.7874015748031497" header="0.5118110236220472" footer="0.5118110236220472"/>
  <pageSetup fitToHeight="1" fitToWidth="1" horizontalDpi="600" verticalDpi="600" orientation="landscape" paperSize="9" scale="37" r:id="rId2"/>
  <headerFooter alignWithMargins="0">
    <oddFooter>&amp;L&amp;"Times New Roman,Normal"&amp;F-&amp;A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40" zoomScaleNormal="40" zoomScalePageLayoutView="0" workbookViewId="0" topLeftCell="C1">
      <selection activeCell="K43" sqref="K43"/>
    </sheetView>
  </sheetViews>
  <sheetFormatPr defaultColWidth="11.421875" defaultRowHeight="12.75"/>
  <cols>
    <col min="1" max="1" width="9.00390625" style="5" customWidth="1"/>
    <col min="2" max="2" width="7.7109375" style="5" customWidth="1"/>
    <col min="3" max="3" width="27.7109375" style="5" customWidth="1"/>
    <col min="4" max="4" width="16.421875" style="5" customWidth="1"/>
    <col min="5" max="5" width="10.421875" style="5" customWidth="1"/>
    <col min="6" max="6" width="69.421875" style="5" customWidth="1"/>
    <col min="7" max="7" width="90.140625" style="5" customWidth="1"/>
    <col min="8" max="8" width="25.57421875" style="5" customWidth="1"/>
    <col min="9" max="9" width="30.421875" style="5" customWidth="1"/>
    <col min="10" max="10" width="30.00390625" style="5" customWidth="1"/>
    <col min="11" max="11" width="26.7109375" style="5" customWidth="1"/>
    <col min="12" max="12" width="16.140625" style="5" customWidth="1"/>
    <col min="13" max="13" width="15.7109375" style="5" customWidth="1"/>
    <col min="14" max="14" width="18.7109375" style="5" bestFit="1" customWidth="1"/>
    <col min="15" max="15" width="18.140625" style="5" bestFit="1" customWidth="1"/>
    <col min="16" max="16" width="17.421875" style="5" bestFit="1" customWidth="1"/>
    <col min="17" max="16384" width="11.421875" style="5" customWidth="1"/>
  </cols>
  <sheetData>
    <row r="1" spans="2:13" s="1" customFormat="1" ht="26.25">
      <c r="B1" s="2"/>
      <c r="M1" s="3"/>
    </row>
    <row r="2" spans="2:12" s="1" customFormat="1" ht="26.25">
      <c r="B2" s="2" t="str">
        <f>+'Sancion - TI-SUP'!B2</f>
        <v>ANEXO XV al Memorándum D.T.E.E. N°        /2014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3:12" ht="12.75"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10" customFormat="1" ht="11.25">
      <c r="A4" s="84" t="s">
        <v>0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10" customFormat="1" ht="17.25" customHeight="1">
      <c r="A5" s="84" t="s">
        <v>19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2:13" s="1" customFormat="1" ht="24.75">
      <c r="B6" s="15" t="s">
        <v>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3"/>
    </row>
    <row r="7" spans="2:13" s="14" customFormat="1" ht="21">
      <c r="B7" s="5"/>
      <c r="C7" s="5"/>
      <c r="D7" s="5"/>
      <c r="E7" s="5"/>
      <c r="F7" s="5"/>
      <c r="G7" s="5"/>
      <c r="H7" s="5"/>
      <c r="I7" s="19"/>
      <c r="J7" s="19"/>
      <c r="K7" s="19"/>
      <c r="L7" s="19"/>
      <c r="M7" s="18"/>
    </row>
    <row r="8" spans="2:13" ht="39" customHeight="1">
      <c r="B8" s="15" t="s">
        <v>5</v>
      </c>
      <c r="C8" s="16"/>
      <c r="D8" s="16"/>
      <c r="E8" s="16"/>
      <c r="F8" s="16"/>
      <c r="G8" s="16"/>
      <c r="H8" s="16"/>
      <c r="I8" s="17"/>
      <c r="J8" s="17"/>
      <c r="K8" s="17"/>
      <c r="L8" s="17"/>
      <c r="M8" s="19"/>
    </row>
    <row r="9" spans="2:13" s="14" customFormat="1" ht="21">
      <c r="B9" s="5"/>
      <c r="C9" s="20"/>
      <c r="D9" s="20"/>
      <c r="E9" s="20"/>
      <c r="F9" s="20"/>
      <c r="G9" s="5"/>
      <c r="H9" s="5"/>
      <c r="I9" s="19"/>
      <c r="J9" s="19"/>
      <c r="K9" s="19"/>
      <c r="L9" s="19"/>
      <c r="M9" s="18"/>
    </row>
    <row r="10" spans="2:13" ht="62.25" customHeight="1">
      <c r="B10" s="106" t="s">
        <v>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9"/>
    </row>
    <row r="11" spans="2:13" ht="17.2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9"/>
    </row>
    <row r="12" spans="2:13" ht="54.75" customHeight="1" thickBot="1">
      <c r="B12" s="21"/>
      <c r="C12" s="22"/>
      <c r="D12" s="22"/>
      <c r="E12" s="22"/>
      <c r="F12" s="22"/>
      <c r="G12" s="21"/>
      <c r="H12" s="21"/>
      <c r="I12" s="23"/>
      <c r="J12" s="23"/>
      <c r="K12" s="23"/>
      <c r="L12" s="23"/>
      <c r="M12" s="19"/>
    </row>
    <row r="13" spans="2:13" s="21" customFormat="1" ht="15.75" thickTop="1">
      <c r="B13" s="24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3"/>
    </row>
    <row r="14" spans="2:13" s="21" customFormat="1" ht="18">
      <c r="B14" s="28" t="str">
        <f>+'Sancion - TI-SUP'!B14</f>
        <v>JUNIO A NOVIEMBRE DE 2013</v>
      </c>
      <c r="C14" s="29"/>
      <c r="D14" s="29"/>
      <c r="E14" s="30"/>
      <c r="F14" s="30"/>
      <c r="G14" s="30"/>
      <c r="H14" s="30"/>
      <c r="I14" s="31"/>
      <c r="J14" s="31"/>
      <c r="K14" s="31"/>
      <c r="L14" s="32"/>
      <c r="M14" s="23"/>
    </row>
    <row r="15" spans="2:13" s="27" customFormat="1" ht="18" thickBot="1">
      <c r="B15" s="34"/>
      <c r="C15" s="35"/>
      <c r="D15" s="35"/>
      <c r="E15" s="33"/>
      <c r="F15" s="33"/>
      <c r="G15" s="36"/>
      <c r="H15" s="36"/>
      <c r="I15" s="33"/>
      <c r="J15" s="33"/>
      <c r="K15" s="33"/>
      <c r="L15" s="37"/>
      <c r="M15" s="33"/>
    </row>
    <row r="16" spans="2:13" s="27" customFormat="1" ht="18" hidden="1">
      <c r="B16" s="28" t="s">
        <v>2</v>
      </c>
      <c r="C16" s="38"/>
      <c r="D16" s="38"/>
      <c r="E16" s="31"/>
      <c r="F16" s="30"/>
      <c r="G16" s="30"/>
      <c r="H16" s="30"/>
      <c r="I16" s="39"/>
      <c r="J16" s="39"/>
      <c r="K16" s="39"/>
      <c r="L16" s="32"/>
      <c r="M16" s="33"/>
    </row>
    <row r="17" spans="2:13" s="27" customFormat="1" ht="18" hidden="1">
      <c r="B17" s="34"/>
      <c r="C17" s="35"/>
      <c r="D17" s="35"/>
      <c r="E17" s="33"/>
      <c r="F17" s="36"/>
      <c r="G17" s="36"/>
      <c r="H17" s="36"/>
      <c r="I17" s="6"/>
      <c r="J17" s="6"/>
      <c r="K17" s="6"/>
      <c r="L17" s="37"/>
      <c r="M17" s="33"/>
    </row>
    <row r="18" spans="2:13" s="27" customFormat="1" ht="18.75" thickBot="1" thickTop="1">
      <c r="B18" s="34"/>
      <c r="E18" s="33"/>
      <c r="F18" s="83" t="s">
        <v>18</v>
      </c>
      <c r="H18" s="92">
        <f>+'Sancion - TI-SUP'!H43</f>
        <v>0</v>
      </c>
      <c r="I18" s="79">
        <f>'Sancion - TI-SUP'!I43</f>
        <v>2389559.9800000004</v>
      </c>
      <c r="J18" s="79">
        <f>'Sancion - TI-SUP'!J43</f>
        <v>636031.85</v>
      </c>
      <c r="K18" s="79">
        <f>'Sancion - TI-SUP'!K43</f>
        <v>121222.72</v>
      </c>
      <c r="L18" s="37"/>
      <c r="M18" s="33"/>
    </row>
    <row r="19" spans="2:13" ht="18" thickTop="1">
      <c r="B19" s="43"/>
      <c r="E19" s="19"/>
      <c r="F19" s="52"/>
      <c r="G19" s="52"/>
      <c r="H19" s="52"/>
      <c r="I19" s="51"/>
      <c r="J19" s="51"/>
      <c r="K19" s="51"/>
      <c r="L19" s="44"/>
      <c r="M19" s="19"/>
    </row>
    <row r="20" spans="2:13" ht="20.25">
      <c r="B20" s="43"/>
      <c r="E20" s="19"/>
      <c r="F20" s="69"/>
      <c r="G20" s="69"/>
      <c r="H20" s="69"/>
      <c r="I20" s="71"/>
      <c r="J20" s="71"/>
      <c r="K20" s="71"/>
      <c r="L20" s="44"/>
      <c r="M20" s="19"/>
    </row>
    <row r="21" spans="2:13" ht="20.25">
      <c r="B21" s="43"/>
      <c r="C21" s="69" t="s">
        <v>37</v>
      </c>
      <c r="D21" s="69" t="s">
        <v>12</v>
      </c>
      <c r="E21" s="19"/>
      <c r="F21" s="69" t="s">
        <v>33</v>
      </c>
      <c r="G21" s="69" t="s">
        <v>32</v>
      </c>
      <c r="H21" s="69"/>
      <c r="I21" s="71">
        <f>26940.93+188925.04</f>
        <v>215865.97</v>
      </c>
      <c r="J21" s="71"/>
      <c r="K21" s="71"/>
      <c r="L21" s="44"/>
      <c r="M21" s="19"/>
    </row>
    <row r="22" spans="2:13" ht="20.25">
      <c r="B22" s="43"/>
      <c r="C22" s="72"/>
      <c r="D22" s="72"/>
      <c r="E22" s="19"/>
      <c r="F22" s="69" t="s">
        <v>20</v>
      </c>
      <c r="G22" s="69" t="s">
        <v>22</v>
      </c>
      <c r="H22" s="69"/>
      <c r="I22" s="71">
        <v>140051.45</v>
      </c>
      <c r="J22" s="71"/>
      <c r="K22" s="71"/>
      <c r="L22" s="44"/>
      <c r="M22" s="19"/>
    </row>
    <row r="23" spans="2:13" ht="21">
      <c r="B23" s="43"/>
      <c r="C23" s="72"/>
      <c r="D23" s="72"/>
      <c r="E23" s="73"/>
      <c r="F23" s="69" t="s">
        <v>8</v>
      </c>
      <c r="G23" s="89" t="s">
        <v>44</v>
      </c>
      <c r="H23" s="71"/>
      <c r="I23" s="14"/>
      <c r="J23" s="71">
        <f>650.12+86078.2+558.92+379.82+17610.84+2318.31+2025.21+2872.09+4851.73+3094.09+53370.82</f>
        <v>173810.15</v>
      </c>
      <c r="K23" s="71"/>
      <c r="L23" s="44"/>
      <c r="M23" s="19"/>
    </row>
    <row r="24" spans="2:13" ht="21">
      <c r="B24" s="43"/>
      <c r="E24" s="73"/>
      <c r="F24" s="69" t="s">
        <v>3</v>
      </c>
      <c r="G24" s="69" t="s">
        <v>45</v>
      </c>
      <c r="H24" s="71"/>
      <c r="I24" s="71"/>
      <c r="J24" s="14"/>
      <c r="K24" s="71">
        <f>3081.36+4936.17+927.33</f>
        <v>8944.86</v>
      </c>
      <c r="L24" s="44"/>
      <c r="M24" s="19"/>
    </row>
    <row r="25" spans="2:13" ht="21">
      <c r="B25" s="43"/>
      <c r="E25" s="73"/>
      <c r="F25" s="69"/>
      <c r="G25" s="69"/>
      <c r="H25" s="71"/>
      <c r="I25" s="71"/>
      <c r="J25" s="14"/>
      <c r="K25" s="71"/>
      <c r="L25" s="44"/>
      <c r="M25" s="19"/>
    </row>
    <row r="26" spans="2:13" ht="20.25">
      <c r="B26" s="43"/>
      <c r="E26" s="19"/>
      <c r="F26" s="69"/>
      <c r="G26" s="69"/>
      <c r="H26" s="69"/>
      <c r="I26" s="71"/>
      <c r="J26" s="71"/>
      <c r="K26" s="71"/>
      <c r="L26" s="44"/>
      <c r="M26" s="19"/>
    </row>
    <row r="27" spans="2:13" ht="20.25">
      <c r="B27" s="43"/>
      <c r="C27" s="69" t="s">
        <v>38</v>
      </c>
      <c r="D27" s="69" t="s">
        <v>13</v>
      </c>
      <c r="E27" s="19"/>
      <c r="F27" s="69" t="s">
        <v>33</v>
      </c>
      <c r="G27" s="69" t="s">
        <v>29</v>
      </c>
      <c r="H27" s="69"/>
      <c r="I27" s="71">
        <v>156201.59</v>
      </c>
      <c r="J27" s="71"/>
      <c r="K27" s="71"/>
      <c r="L27" s="44"/>
      <c r="M27" s="19"/>
    </row>
    <row r="28" spans="2:13" ht="21">
      <c r="B28" s="34"/>
      <c r="C28" s="53"/>
      <c r="D28" s="53"/>
      <c r="E28" s="45"/>
      <c r="F28" s="69" t="s">
        <v>20</v>
      </c>
      <c r="G28" s="69" t="s">
        <v>22</v>
      </c>
      <c r="H28" s="69"/>
      <c r="I28" s="71">
        <v>1481085.82</v>
      </c>
      <c r="J28" s="71"/>
      <c r="K28" s="14"/>
      <c r="L28" s="37"/>
      <c r="M28" s="19"/>
    </row>
    <row r="29" spans="2:13" s="105" customFormat="1" ht="36" customHeight="1">
      <c r="B29" s="96"/>
      <c r="C29" s="97"/>
      <c r="D29" s="97"/>
      <c r="E29" s="98"/>
      <c r="F29" s="99" t="s">
        <v>8</v>
      </c>
      <c r="G29" s="100" t="s">
        <v>40</v>
      </c>
      <c r="H29" s="99"/>
      <c r="I29" s="101"/>
      <c r="J29" s="102">
        <f>240.92+87902.65+530.97+8.2+1561.78+3245.77+924.93+217.29+37369.35+1125.37+3234.06+138084.99+5407.08+2604.93+16058.63+459.69+12047.28+69229.44</f>
        <v>380253.33</v>
      </c>
      <c r="K29" s="101"/>
      <c r="L29" s="103"/>
      <c r="M29" s="104"/>
    </row>
    <row r="30" spans="2:14" s="27" customFormat="1" ht="20.25">
      <c r="B30" s="34"/>
      <c r="C30" s="53"/>
      <c r="D30" s="53"/>
      <c r="E30" s="45"/>
      <c r="F30" s="69" t="s">
        <v>3</v>
      </c>
      <c r="G30" s="69" t="s">
        <v>41</v>
      </c>
      <c r="H30" s="69"/>
      <c r="I30" s="71"/>
      <c r="J30" s="71"/>
      <c r="K30" s="71">
        <f>126.47+7.12+2980.04+4922.77+651.23+114.92</f>
        <v>8802.550000000001</v>
      </c>
      <c r="L30" s="37"/>
      <c r="M30" s="33"/>
      <c r="N30" s="62"/>
    </row>
    <row r="31" spans="2:14" s="27" customFormat="1" ht="20.25">
      <c r="B31" s="34"/>
      <c r="C31" s="53"/>
      <c r="D31" s="53"/>
      <c r="E31" s="45"/>
      <c r="F31" s="69" t="s">
        <v>21</v>
      </c>
      <c r="G31" s="69" t="s">
        <v>23</v>
      </c>
      <c r="H31" s="69"/>
      <c r="I31" s="71">
        <v>5474.1</v>
      </c>
      <c r="J31" s="71"/>
      <c r="K31" s="71"/>
      <c r="L31" s="37"/>
      <c r="M31" s="33"/>
      <c r="N31" s="62"/>
    </row>
    <row r="32" spans="2:14" s="27" customFormat="1" ht="20.25">
      <c r="B32" s="34"/>
      <c r="E32" s="45"/>
      <c r="F32" s="69"/>
      <c r="G32" s="69"/>
      <c r="H32" s="91"/>
      <c r="I32" s="71"/>
      <c r="J32" s="71"/>
      <c r="K32" s="71"/>
      <c r="L32" s="37"/>
      <c r="M32" s="33"/>
      <c r="N32" s="62"/>
    </row>
    <row r="33" spans="2:15" s="27" customFormat="1" ht="20.25">
      <c r="B33" s="34"/>
      <c r="E33" s="45"/>
      <c r="F33" s="69"/>
      <c r="G33" s="69"/>
      <c r="H33" s="69"/>
      <c r="I33" s="71"/>
      <c r="J33" s="71"/>
      <c r="K33" s="71"/>
      <c r="L33" s="37"/>
      <c r="M33" s="33"/>
      <c r="N33" s="62"/>
      <c r="O33" s="62"/>
    </row>
    <row r="34" spans="2:15" s="27" customFormat="1" ht="20.25">
      <c r="B34" s="34"/>
      <c r="C34" s="69" t="s">
        <v>39</v>
      </c>
      <c r="D34" s="69" t="s">
        <v>14</v>
      </c>
      <c r="E34" s="45"/>
      <c r="F34" s="69" t="s">
        <v>33</v>
      </c>
      <c r="G34" s="69" t="s">
        <v>29</v>
      </c>
      <c r="H34" s="69"/>
      <c r="I34" s="71">
        <v>225333.84</v>
      </c>
      <c r="J34" s="71"/>
      <c r="K34" s="71"/>
      <c r="L34" s="37"/>
      <c r="M34" s="33"/>
      <c r="N34" s="62"/>
      <c r="O34" s="62"/>
    </row>
    <row r="35" spans="2:13" s="27" customFormat="1" ht="20.25">
      <c r="B35" s="34"/>
      <c r="E35" s="45"/>
      <c r="F35" s="69" t="s">
        <v>20</v>
      </c>
      <c r="G35" s="69" t="s">
        <v>22</v>
      </c>
      <c r="H35" s="69"/>
      <c r="I35" s="71">
        <v>1116012.83</v>
      </c>
      <c r="J35" s="71"/>
      <c r="K35" s="71"/>
      <c r="L35" s="37"/>
      <c r="M35" s="33"/>
    </row>
    <row r="36" spans="2:14" s="27" customFormat="1" ht="21">
      <c r="B36" s="34"/>
      <c r="E36" s="45"/>
      <c r="F36" s="69" t="s">
        <v>8</v>
      </c>
      <c r="G36" s="89" t="s">
        <v>42</v>
      </c>
      <c r="H36" s="69"/>
      <c r="I36" s="14"/>
      <c r="J36" s="71">
        <f>143197.07+10.58+69823.27+834.5+6312.1+4747.1+17347.81+7196.5+856.9+566.14+1449.15</f>
        <v>252341.12</v>
      </c>
      <c r="K36" s="14"/>
      <c r="L36" s="37"/>
      <c r="M36" s="33"/>
      <c r="N36" s="62"/>
    </row>
    <row r="37" spans="2:13" s="27" customFormat="1" ht="20.25">
      <c r="B37" s="34"/>
      <c r="C37" s="54"/>
      <c r="D37" s="54"/>
      <c r="E37" s="33"/>
      <c r="F37" s="69" t="s">
        <v>3</v>
      </c>
      <c r="G37" s="69" t="s">
        <v>43</v>
      </c>
      <c r="H37" s="69"/>
      <c r="I37" s="71"/>
      <c r="J37" s="71"/>
      <c r="K37" s="71">
        <f>209.75+2524.84+5617.55+2932.61+267.88</f>
        <v>11552.63</v>
      </c>
      <c r="L37" s="37"/>
      <c r="M37" s="33"/>
    </row>
    <row r="38" spans="2:14" s="27" customFormat="1" ht="21">
      <c r="B38" s="34"/>
      <c r="E38" s="33"/>
      <c r="F38" s="69"/>
      <c r="G38" s="69"/>
      <c r="H38" s="91"/>
      <c r="I38" s="71"/>
      <c r="J38" s="14"/>
      <c r="K38" s="14"/>
      <c r="L38" s="37"/>
      <c r="M38" s="33"/>
      <c r="N38" s="62"/>
    </row>
    <row r="39" spans="2:13" s="27" customFormat="1" ht="18">
      <c r="B39" s="34"/>
      <c r="C39" s="52"/>
      <c r="D39" s="52"/>
      <c r="E39" s="33"/>
      <c r="F39" s="52"/>
      <c r="G39" s="52"/>
      <c r="H39" s="52"/>
      <c r="I39" s="42"/>
      <c r="J39" s="42"/>
      <c r="K39" s="51"/>
      <c r="L39" s="37"/>
      <c r="M39" s="33"/>
    </row>
    <row r="40" spans="2:13" s="27" customFormat="1" ht="18">
      <c r="B40" s="34"/>
      <c r="C40" s="52"/>
      <c r="D40" s="52"/>
      <c r="E40" s="33"/>
      <c r="F40" s="52"/>
      <c r="G40" s="52"/>
      <c r="H40" s="52"/>
      <c r="I40" s="42"/>
      <c r="J40" s="42"/>
      <c r="K40" s="42"/>
      <c r="L40" s="37"/>
      <c r="M40" s="33"/>
    </row>
    <row r="41" spans="2:13" s="27" customFormat="1" ht="26.25" customHeight="1">
      <c r="B41" s="34"/>
      <c r="C41" s="52"/>
      <c r="D41" s="52"/>
      <c r="E41" s="33"/>
      <c r="F41" s="52"/>
      <c r="G41" s="52"/>
      <c r="H41" s="107" t="s">
        <v>9</v>
      </c>
      <c r="I41" s="107"/>
      <c r="J41" s="75" t="s">
        <v>10</v>
      </c>
      <c r="K41" s="75" t="s">
        <v>11</v>
      </c>
      <c r="L41" s="37"/>
      <c r="M41" s="33"/>
    </row>
    <row r="42" spans="2:13" s="27" customFormat="1" ht="18" thickBot="1">
      <c r="B42" s="34"/>
      <c r="C42" s="41"/>
      <c r="D42" s="41"/>
      <c r="E42" s="33"/>
      <c r="F42" s="33"/>
      <c r="G42" s="36"/>
      <c r="H42" s="36"/>
      <c r="I42" s="33"/>
      <c r="J42" s="33"/>
      <c r="K42" s="33"/>
      <c r="L42" s="37"/>
      <c r="M42" s="33"/>
    </row>
    <row r="43" spans="2:13" s="27" customFormat="1" ht="33.75" customHeight="1" thickBot="1" thickTop="1">
      <c r="B43" s="63"/>
      <c r="C43" s="64"/>
      <c r="D43" s="64"/>
      <c r="E43" s="65"/>
      <c r="F43" s="80" t="s">
        <v>7</v>
      </c>
      <c r="G43" s="81"/>
      <c r="H43" s="95">
        <f>SUM(H18:H38)</f>
        <v>0</v>
      </c>
      <c r="I43" s="82">
        <f>SUM(I18:I38)</f>
        <v>5729585.58</v>
      </c>
      <c r="J43" s="82">
        <f>+J18+J23+J29+J36</f>
        <v>1442436.4500000002</v>
      </c>
      <c r="K43" s="82">
        <f>+K18+K24+K30+K37</f>
        <v>150522.76</v>
      </c>
      <c r="L43" s="66"/>
      <c r="M43" s="33"/>
    </row>
    <row r="44" spans="2:13" s="67" customFormat="1" ht="29.25" customHeight="1" thickTop="1">
      <c r="B44" s="55"/>
      <c r="C44" s="56"/>
      <c r="D44" s="56"/>
      <c r="E44" s="18"/>
      <c r="F44" s="18"/>
      <c r="G44" s="57"/>
      <c r="H44" s="57"/>
      <c r="I44" s="87"/>
      <c r="J44" s="18"/>
      <c r="K44" s="18"/>
      <c r="L44" s="58"/>
      <c r="M44" s="65"/>
    </row>
    <row r="45" spans="2:13" s="67" customFormat="1" ht="29.25" customHeight="1">
      <c r="B45" s="55"/>
      <c r="C45" s="56"/>
      <c r="D45" s="56"/>
      <c r="E45" s="18"/>
      <c r="F45" s="18"/>
      <c r="G45" s="57"/>
      <c r="H45" s="57"/>
      <c r="I45" s="57"/>
      <c r="J45" s="18"/>
      <c r="K45" s="18"/>
      <c r="L45" s="58"/>
      <c r="M45" s="65"/>
    </row>
    <row r="46" spans="2:13" s="27" customFormat="1" ht="18" thickBot="1">
      <c r="B46" s="48"/>
      <c r="C46" s="49"/>
      <c r="D46" s="49"/>
      <c r="E46" s="49"/>
      <c r="F46" s="61"/>
      <c r="G46" s="49"/>
      <c r="H46" s="49"/>
      <c r="I46" s="49"/>
      <c r="J46" s="49"/>
      <c r="K46" s="49"/>
      <c r="L46" s="50"/>
      <c r="M46" s="33"/>
    </row>
    <row r="47" spans="2:13" s="21" customFormat="1" ht="9" customHeight="1" thickTop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3"/>
    </row>
    <row r="51" ht="12.75">
      <c r="I51" s="68"/>
    </row>
    <row r="54" spans="7:8" ht="12.75">
      <c r="G54" s="68"/>
      <c r="H54" s="68"/>
    </row>
  </sheetData>
  <sheetProtection/>
  <mergeCells count="2">
    <mergeCell ref="B10:L10"/>
    <mergeCell ref="H41:I41"/>
  </mergeCells>
  <printOptions/>
  <pageMargins left="0.3937007874015748" right="0.1968503937007874" top="1.09" bottom="0.7874015748031497" header="0.5118110236220472" footer="0.5118110236220472"/>
  <pageSetup fitToHeight="1" fitToWidth="1" horizontalDpi="600" verticalDpi="600" orientation="landscape" paperSize="9" scale="38" r:id="rId2"/>
  <headerFooter alignWithMargins="0">
    <oddFooter>&amp;L&amp;"Times New Roman,Normal"&amp;F-&amp;A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jescandar</cp:lastModifiedBy>
  <cp:lastPrinted>2014-08-07T15:38:28Z</cp:lastPrinted>
  <dcterms:created xsi:type="dcterms:W3CDTF">1998-09-02T21:36:20Z</dcterms:created>
  <dcterms:modified xsi:type="dcterms:W3CDTF">2014-08-07T15:45:36Z</dcterms:modified>
  <cp:category/>
  <cp:version/>
  <cp:contentType/>
  <cp:contentStatus/>
</cp:coreProperties>
</file>