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<sst xmlns="http://schemas.openxmlformats.org/spreadsheetml/2006/main" count="87" uniqueCount="80">
  <si>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</si>
  <si>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</si>
  <si>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</si>
  <si>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</si>
  <si>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</si>
  <si>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</si>
  <si>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</si>
  <si>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</si>
  <si>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</si>
  <si>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</si>
  <si>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</si>
  <si>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</si>
  <si>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</si>
  <si>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</si>
  <si>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</si>
  <si>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</si>
  <si>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</si>
  <si>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</si>
  <si>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</si>
  <si>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</si>
  <si>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</si>
  <si>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</si>
  <si>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</si>
  <si>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</si>
  <si>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</si>
  <si>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</si>
  <si>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</si>
  <si>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</si>
  <si>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</si>
  <si>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</si>
  <si>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</si>
  <si>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</si>
  <si>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</si>
  <si>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</si>
  <si>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</si>
  <si>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</si>
  <si>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</si>
  <si>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</si>
  <si>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</si>
  <si>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</si>
  <si>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</si>
  <si>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</si>
  <si>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</si>
  <si>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</si>
  <si>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</si>
  <si>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</si>
  <si>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</si>
  <si>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</si>
  <si>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</si>
  <si>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</si>
  <si>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</si>
  <si>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</si>
  <si>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</si>
  <si>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</si>
  <si>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</si>
  <si>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</si>
  <si>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</si>
  <si>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</si>
  <si>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</si>
  <si>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</si>
  <si>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</si>
  <si>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</si>
  <si>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</si>
  <si>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</si>
  <si>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</si>
  <si>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</si>
  <si>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</si>
  <si>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</si>
  <si>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</si>
  <si>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</si>
  <si>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</si>
  <si>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</si>
  <si>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</si>
  <si>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</si>
  <si>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</si>
  <si>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</si>
  <si>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</si>
  <si>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</si>
  <si>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Marzo de 2009</t>
  </si>
  <si>
    <t>ANEXO X al Memorandum  D.T.E.E. N°    770     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</si>
</sst>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39873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179039.42819268984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22490.677879179777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35319.65000000001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10075.581857142857</v>
      </c>
      <c r="K24" s="80">
        <f>J24*0.5</f>
        <v>5037.790928571429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13092.436231884058</v>
      </c>
      <c r="K26" s="80">
        <f>J26*0.5</f>
        <v>6546.218115942029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271601.78320541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6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zoomScale="60" zoomScaleNormal="60" workbookViewId="0" topLeftCell="B4">
      <selection activeCell="K26" sqref="K26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tr">
        <f>+TOTAL!B2</f>
        <v>ANEXO X al Memorandum  D.T.E.E. N°    770       /2010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Marzo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81735.98333349946</v>
      </c>
      <c r="H22" s="179">
        <v>37780.11666672811</v>
      </c>
      <c r="I22" s="180">
        <v>148887.3128034362</v>
      </c>
      <c r="J22" s="181"/>
      <c r="K22" s="182">
        <v>1758923.2500000917</v>
      </c>
      <c r="L22" s="181"/>
      <c r="M22" s="182">
        <v>2824.3000000019674</v>
      </c>
      <c r="N22" s="181"/>
      <c r="O22" s="182">
        <v>1393244.1138889987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13</v>
      </c>
      <c r="H25" s="126">
        <v>9</v>
      </c>
      <c r="I25" s="103">
        <v>46</v>
      </c>
      <c r="J25" s="140"/>
      <c r="K25" s="133">
        <v>29</v>
      </c>
      <c r="L25" s="140"/>
      <c r="M25" s="133">
        <v>27</v>
      </c>
      <c r="N25" s="140"/>
      <c r="O25" s="133">
        <v>31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0.9968710289387198</v>
      </c>
      <c r="H27" s="128">
        <f>1-H22/H23/H24</f>
        <v>0.9969477716162438</v>
      </c>
      <c r="I27" s="129">
        <f>1-I22/I23/I24</f>
        <v>0.9945368941580576</v>
      </c>
      <c r="J27" s="141"/>
      <c r="K27" s="104">
        <f>1-K22/K23/K24</f>
        <v>0.9804106999665877</v>
      </c>
      <c r="L27" s="141"/>
      <c r="M27" s="104">
        <f>1-M22/M23/M24</f>
        <v>0.9970421222403733</v>
      </c>
      <c r="N27" s="141"/>
      <c r="O27" s="104">
        <f>1-O22/O23/O24</f>
        <v>0.9777946063912756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0.4359490274983233</v>
      </c>
      <c r="H29" s="131">
        <f>+H25/H24*100</f>
        <v>0.6369426751592357</v>
      </c>
      <c r="I29" s="130">
        <f>+I25/I24*100</f>
        <v>1.4785767092025328</v>
      </c>
      <c r="J29" s="142"/>
      <c r="K29" s="105">
        <f>+K25/K24*100</f>
        <v>0.28292682926829266</v>
      </c>
      <c r="L29" s="142"/>
      <c r="M29" s="105">
        <f>+M25/M24</f>
        <v>0.24770642201834864</v>
      </c>
      <c r="N29" s="142"/>
      <c r="O29" s="105">
        <f>+O25/O24*100</f>
        <v>0.4328097731239092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0.6701832970085194</v>
      </c>
      <c r="H32" s="198">
        <f>+(H27-H19)/(1-H19)</f>
        <v>0.5310036288020585</v>
      </c>
      <c r="I32" s="198">
        <f>+(I27-I19)/(1-I19)</f>
        <v>-0.6992553163118143</v>
      </c>
      <c r="J32" s="198"/>
      <c r="K32" s="198">
        <f>+(K27-K19)/(1-K19)</f>
        <v>-1.2550132420182232</v>
      </c>
      <c r="L32" s="198"/>
      <c r="M32" s="198">
        <f>+(M27-M19)/(1-M19)</f>
        <v>-1.9847404234377952</v>
      </c>
      <c r="N32" s="198"/>
      <c r="O32" s="199">
        <f>+(O27-O19)/(1-O19)</f>
        <v>-0.3496258195298337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0.6701832970085194</v>
      </c>
      <c r="H33" s="194">
        <f aca="true" t="shared" si="0" ref="H33:O33">IF(H32&gt;0,H32,0)</f>
        <v>0.5310036288020585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0.2611033432231808</v>
      </c>
      <c r="H34" s="194">
        <f>+(H20-H29)/H20</f>
        <v>0.4261777701268147</v>
      </c>
      <c r="I34" s="194">
        <f>+(I20-I29)/I20</f>
        <v>-0.4785767092025328</v>
      </c>
      <c r="J34" s="194"/>
      <c r="K34" s="194">
        <f>+(K20-K29)/K20</f>
        <v>0.4341463414634147</v>
      </c>
      <c r="L34" s="194"/>
      <c r="M34" s="194">
        <f>+(M20-M29)/M20</f>
        <v>0.6461336828309305</v>
      </c>
      <c r="N34" s="194"/>
      <c r="O34" s="201">
        <f>+(O20-O29)/O20</f>
        <v>0.3727394592407112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0.9312866402317002</v>
      </c>
      <c r="H35" s="194">
        <f aca="true" t="shared" si="1" ref="H35:O35">+H34+H33</f>
        <v>0.9571813989288732</v>
      </c>
      <c r="I35" s="194">
        <f t="shared" si="1"/>
        <v>-0.4785767092025328</v>
      </c>
      <c r="J35" s="194"/>
      <c r="K35" s="194">
        <f t="shared" si="1"/>
        <v>0.4341463414634147</v>
      </c>
      <c r="L35" s="194"/>
      <c r="M35" s="194">
        <f t="shared" si="1"/>
        <v>0.6461336828309305</v>
      </c>
      <c r="N35" s="194"/>
      <c r="O35" s="201">
        <f t="shared" si="1"/>
        <v>0.3727394592407112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0.9312866402317002</v>
      </c>
      <c r="H36" s="194">
        <f aca="true" t="shared" si="2" ref="H36:O36">IF(H35&gt;0,H35,0)</f>
        <v>0.9571813989288732</v>
      </c>
      <c r="I36" s="194">
        <f t="shared" si="2"/>
        <v>0</v>
      </c>
      <c r="J36" s="194"/>
      <c r="K36" s="194">
        <f t="shared" si="2"/>
        <v>0.4341463414634147</v>
      </c>
      <c r="L36" s="194"/>
      <c r="M36" s="194">
        <f t="shared" si="2"/>
        <v>0.6461336828309305</v>
      </c>
      <c r="N36" s="194"/>
      <c r="O36" s="201">
        <f t="shared" si="2"/>
        <v>0.3727394592407112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179039.42819268984</v>
      </c>
      <c r="H37" s="194">
        <f aca="true" t="shared" si="3" ref="H37:O37">+H36*H24*H18</f>
        <v>22490.677879179777</v>
      </c>
      <c r="I37" s="194">
        <f t="shared" si="3"/>
        <v>0</v>
      </c>
      <c r="J37" s="194"/>
      <c r="K37" s="194">
        <f t="shared" si="3"/>
        <v>35319.65000000001</v>
      </c>
      <c r="L37" s="194"/>
      <c r="M37" s="194">
        <f t="shared" si="3"/>
        <v>10075.581857142857</v>
      </c>
      <c r="N37" s="194"/>
      <c r="O37" s="201">
        <f t="shared" si="3"/>
        <v>13092.436231884058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179039.42819268984</v>
      </c>
      <c r="H38" s="205">
        <f aca="true" t="shared" si="4" ref="H38:O38">IF(H37&gt;0,H37,0)</f>
        <v>22490.677879179777</v>
      </c>
      <c r="I38" s="205">
        <f t="shared" si="4"/>
        <v>0</v>
      </c>
      <c r="J38" s="206"/>
      <c r="K38" s="205">
        <f t="shared" si="4"/>
        <v>35319.65000000001</v>
      </c>
      <c r="L38" s="206"/>
      <c r="M38" s="205">
        <f t="shared" si="4"/>
        <v>10075.581857142857</v>
      </c>
      <c r="N38" s="206"/>
      <c r="O38" s="207">
        <f t="shared" si="4"/>
        <v>13092.436231884058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179039.42819268984</v>
      </c>
      <c r="H41" s="108">
        <f>H38</f>
        <v>22490.677879179777</v>
      </c>
      <c r="I41" s="108">
        <f>I38</f>
        <v>0</v>
      </c>
      <c r="J41" s="143"/>
      <c r="K41" s="108">
        <f>K38</f>
        <v>35319.65000000001</v>
      </c>
      <c r="L41" s="143"/>
      <c r="M41" s="108">
        <f>M38</f>
        <v>10075.581857142857</v>
      </c>
      <c r="N41" s="143"/>
      <c r="O41" s="108">
        <f>O38</f>
        <v>13092.436231884058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39873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2010-08-10T18:24:54Z</cp:lastPrinted>
  <dcterms:created xsi:type="dcterms:W3CDTF">1998-04-21T14:04:37Z</dcterms:created>
  <dcterms:modified xsi:type="dcterms:W3CDTF">2010-12-06T12:59:56Z</dcterms:modified>
  <cp:category/>
  <cp:version/>
  <cp:contentType/>
  <cp:contentStatus/>
</cp:coreProperties>
</file>