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431" activeTab="0"/>
  </bookViews>
  <sheets>
    <sheet name="Caucete" sheetId="1" r:id="rId1"/>
  </sheets>
  <definedNames>
    <definedName name="_xlnm.Print_Area" localSheetId="0">'Caucete'!$A$1:$U$43</definedName>
  </definedNames>
  <calcPr fullCalcOnLoad="1"/>
</workbook>
</file>

<file path=xl/sharedStrings.xml><?xml version="1.0" encoding="utf-8"?>
<sst xmlns="http://schemas.openxmlformats.org/spreadsheetml/2006/main" count="60" uniqueCount="51">
  <si>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</si>
  <si>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</si>
  <si>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</si>
  <si>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</si>
  <si>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</si>
  <si>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</si>
  <si>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</si>
  <si>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</si>
  <si>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</si>
  <si>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</si>
  <si>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</si>
  <si>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</si>
  <si>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</si>
  <si>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</si>
  <si>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</si>
  <si>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>7.2.e.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</si>
  <si>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</si>
  <si>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</si>
  <si>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</si>
  <si>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</si>
  <si>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</si>
  <si>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</si>
  <si>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</si>
  <si>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</si>
  <si>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</si>
  <si>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</si>
  <si>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</si>
  <si>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</si>
  <si>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</si>
  <si>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</si>
  <si>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</si>
  <si>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</si>
  <si>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</si>
  <si>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 xml:space="preserve">7.3. : </t>
  </si>
  <si>
    <t>FALTA, INDISPONIBILIDAD O FALENCIA DEL VINCULO TELEFÓNICO</t>
  </si>
  <si>
    <t xml:space="preserve">Ccom : </t>
  </si>
  <si>
    <t>Monto según Res.SE N° 472/98</t>
  </si>
  <si>
    <t>PENALIZACIÓN</t>
  </si>
  <si>
    <t xml:space="preserve">   Inicio del Incumplimiento</t>
  </si>
  <si>
    <t>LPJPA01P</t>
  </si>
  <si>
    <t>Res SE Nº 472/98  = % * E * P</t>
  </si>
  <si>
    <t>Res. ENRE Nº  127/2000 = % * E * P * Ccom</t>
  </si>
  <si>
    <t>Monto Total
Res. ENRE N° 127/00</t>
  </si>
  <si>
    <t>Monto Adicional
 por San. Comp.
(1)</t>
  </si>
  <si>
    <t xml:space="preserve">(1) : </t>
  </si>
  <si>
    <t>Monto Adicional por San. Comp. = Res. ENRE N° 127/00 - Res. SE N° 472/98</t>
  </si>
  <si>
    <t>COOPERATIVA DE CAUCETE</t>
  </si>
  <si>
    <t>Desde el 01 de octubre al 30 de noviembre de 1998</t>
  </si>
  <si>
    <t>Caucete</t>
  </si>
  <si>
    <t>JCCA01P</t>
  </si>
  <si>
    <t>ANEXO A LA RESOLUCION N° 194/2001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</si>
</sst>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&quot;$&quot;#,##0.0000_);\(&quot;$&quot;#,##0.00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23" applyFill="1">
      <alignment/>
      <protection/>
    </xf>
    <xf numFmtId="0" fontId="0" fillId="0" borderId="0" xfId="23" applyFont="1" applyFill="1">
      <alignment/>
      <protection/>
    </xf>
    <xf numFmtId="0" fontId="4" fillId="0" borderId="0" xfId="23">
      <alignment/>
      <protection/>
    </xf>
    <xf numFmtId="0" fontId="4" fillId="0" borderId="1" xfId="23" applyFill="1" applyBorder="1">
      <alignment/>
      <protection/>
    </xf>
    <xf numFmtId="0" fontId="4" fillId="0" borderId="2" xfId="23" applyFill="1" applyBorder="1">
      <alignment/>
      <protection/>
    </xf>
    <xf numFmtId="0" fontId="4" fillId="0" borderId="0" xfId="23" applyFill="1" applyBorder="1">
      <alignment/>
      <protection/>
    </xf>
    <xf numFmtId="0" fontId="5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6" fillId="0" borderId="0" xfId="23" applyFont="1" applyFill="1" applyBorder="1" applyProtection="1">
      <alignment/>
      <protection/>
    </xf>
    <xf numFmtId="0" fontId="0" fillId="0" borderId="0" xfId="23" applyFont="1" applyFill="1" applyBorder="1" applyProtection="1">
      <alignment/>
      <protection/>
    </xf>
    <xf numFmtId="0" fontId="5" fillId="0" borderId="0" xfId="23" applyFont="1" applyFill="1" applyBorder="1" applyAlignment="1">
      <alignment horizontal="centerContinuous"/>
      <protection/>
    </xf>
    <xf numFmtId="0" fontId="6" fillId="0" borderId="0" xfId="23" applyFont="1" applyFill="1" applyBorder="1" applyAlignment="1">
      <alignment horizontal="centerContinuous"/>
      <protection/>
    </xf>
    <xf numFmtId="0" fontId="7" fillId="0" borderId="0" xfId="23" applyFont="1" applyFill="1" applyBorder="1" applyAlignment="1">
      <alignment horizontal="centerContinuous"/>
      <protection/>
    </xf>
    <xf numFmtId="0" fontId="8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23" applyFont="1" applyFill="1" applyBorder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1" fillId="0" borderId="0" xfId="23" applyFont="1" applyFill="1">
      <alignment/>
      <protection/>
    </xf>
    <xf numFmtId="0" fontId="12" fillId="0" borderId="0" xfId="23" applyFont="1" applyAlignment="1">
      <alignment horizontal="centerContinuous"/>
      <protection/>
    </xf>
    <xf numFmtId="0" fontId="11" fillId="0" borderId="0" xfId="23" applyFont="1" applyAlignment="1">
      <alignment horizontal="centerContinuous"/>
      <protection/>
    </xf>
    <xf numFmtId="0" fontId="11" fillId="0" borderId="0" xfId="23" applyFont="1">
      <alignment/>
      <protection/>
    </xf>
    <xf numFmtId="0" fontId="13" fillId="0" borderId="0" xfId="23" applyFont="1">
      <alignment/>
      <protection/>
    </xf>
    <xf numFmtId="0" fontId="4" fillId="0" borderId="0" xfId="23" applyBorder="1">
      <alignment/>
      <protection/>
    </xf>
    <xf numFmtId="0" fontId="6" fillId="0" borderId="2" xfId="23" applyFont="1" applyFill="1" applyBorder="1">
      <alignment/>
      <protection/>
    </xf>
    <xf numFmtId="0" fontId="6" fillId="0" borderId="2" xfId="23" applyFont="1" applyFill="1" applyBorder="1" applyProtection="1">
      <alignment/>
      <protection/>
    </xf>
    <xf numFmtId="0" fontId="0" fillId="0" borderId="2" xfId="23" applyFont="1" applyFill="1" applyBorder="1" applyProtection="1">
      <alignment/>
      <protection/>
    </xf>
    <xf numFmtId="0" fontId="0" fillId="0" borderId="3" xfId="23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23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8" fillId="0" borderId="5" xfId="23" applyFont="1" applyFill="1" applyBorder="1">
      <alignment/>
      <protection/>
    </xf>
    <xf numFmtId="0" fontId="14" fillId="0" borderId="0" xfId="23" applyFont="1">
      <alignment/>
      <protection/>
    </xf>
    <xf numFmtId="0" fontId="14" fillId="0" borderId="4" xfId="23" applyFont="1" applyFill="1" applyBorder="1">
      <alignment/>
      <protection/>
    </xf>
    <xf numFmtId="0" fontId="7" fillId="0" borderId="0" xfId="23" applyFont="1">
      <alignment/>
      <protection/>
    </xf>
    <xf numFmtId="0" fontId="7" fillId="0" borderId="5" xfId="23" applyFont="1" applyFill="1" applyBorder="1" applyAlignment="1">
      <alignment horizontal="centerContinuous"/>
      <protection/>
    </xf>
    <xf numFmtId="0" fontId="15" fillId="0" borderId="0" xfId="23" applyFont="1" applyAlignment="1">
      <alignment horizontal="center" vertical="center"/>
      <protection/>
    </xf>
    <xf numFmtId="0" fontId="15" fillId="0" borderId="4" xfId="23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23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23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23" applyFont="1">
      <alignment/>
      <protection/>
    </xf>
    <xf numFmtId="0" fontId="13" fillId="0" borderId="13" xfId="23" applyFont="1" applyFill="1" applyBorder="1">
      <alignment/>
      <protection/>
    </xf>
    <xf numFmtId="0" fontId="13" fillId="0" borderId="14" xfId="23" applyFont="1" applyFill="1" applyBorder="1">
      <alignment/>
      <protection/>
    </xf>
    <xf numFmtId="0" fontId="13" fillId="0" borderId="15" xfId="23" applyFont="1" applyFill="1" applyBorder="1">
      <alignment/>
      <protection/>
    </xf>
    <xf numFmtId="0" fontId="4" fillId="0" borderId="0" xfId="23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207" fontId="8" fillId="0" borderId="22" xfId="0" applyNumberFormat="1" applyFont="1" applyBorder="1" applyAlignment="1">
      <alignment horizontal="center" vertical="center"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5" fontId="8" fillId="0" borderId="8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209" fontId="8" fillId="0" borderId="9" xfId="0" applyNumberFormat="1" applyFont="1" applyFill="1" applyBorder="1" applyAlignment="1">
      <alignment/>
    </xf>
    <xf numFmtId="207" fontId="8" fillId="0" borderId="12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left"/>
    </xf>
    <xf numFmtId="209" fontId="8" fillId="0" borderId="9" xfId="0" applyNumberFormat="1" applyFont="1" applyFill="1" applyBorder="1" applyAlignment="1">
      <alignment horizontal="center"/>
    </xf>
    <xf numFmtId="207" fontId="8" fillId="0" borderId="9" xfId="0" applyNumberFormat="1" applyFont="1" applyBorder="1" applyAlignment="1" quotePrefix="1">
      <alignment horizontal="center"/>
    </xf>
    <xf numFmtId="205" fontId="14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166" fontId="8" fillId="0" borderId="23" xfId="0" applyNumberFormat="1" applyFont="1" applyBorder="1" applyAlignment="1">
      <alignment horizontal="right"/>
    </xf>
    <xf numFmtId="205" fontId="8" fillId="0" borderId="23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15" fillId="0" borderId="26" xfId="0" applyFont="1" applyBorder="1" applyAlignment="1" quotePrefix="1">
      <alignment horizontal="center" vertical="center" wrapText="1"/>
    </xf>
    <xf numFmtId="205" fontId="8" fillId="0" borderId="27" xfId="0" applyNumberFormat="1" applyFont="1" applyBorder="1" applyAlignment="1">
      <alignment horizontal="center"/>
    </xf>
    <xf numFmtId="210" fontId="8" fillId="0" borderId="27" xfId="0" applyNumberFormat="1" applyFont="1" applyBorder="1" applyAlignment="1">
      <alignment/>
    </xf>
    <xf numFmtId="166" fontId="18" fillId="0" borderId="28" xfId="0" applyNumberFormat="1" applyFont="1" applyBorder="1" applyAlignment="1">
      <alignment/>
    </xf>
    <xf numFmtId="0" fontId="20" fillId="0" borderId="0" xfId="23" applyFont="1" applyAlignment="1">
      <alignment horizontal="centerContinuous"/>
      <protection/>
    </xf>
    <xf numFmtId="0" fontId="21" fillId="0" borderId="0" xfId="23" applyFont="1" applyFill="1" applyBorder="1" applyAlignment="1">
      <alignment horizontal="centerContinuous"/>
      <protection/>
    </xf>
    <xf numFmtId="0" fontId="22" fillId="0" borderId="4" xfId="23" applyFont="1" applyFill="1" applyBorder="1" applyAlignment="1">
      <alignment horizontal="centerContinuous"/>
      <protection/>
    </xf>
    <xf numFmtId="0" fontId="23" fillId="0" borderId="4" xfId="23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205" fontId="23" fillId="0" borderId="0" xfId="0" applyNumberFormat="1" applyFont="1" applyAlignment="1">
      <alignment/>
    </xf>
    <xf numFmtId="0" fontId="23" fillId="0" borderId="5" xfId="0" applyFont="1" applyBorder="1" applyAlignment="1">
      <alignment/>
    </xf>
    <xf numFmtId="0" fontId="23" fillId="0" borderId="0" xfId="23" applyFont="1">
      <alignment/>
      <protection/>
    </xf>
    <xf numFmtId="0" fontId="8" fillId="0" borderId="29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5" fillId="0" borderId="29" xfId="0" applyFont="1" applyBorder="1" applyAlignment="1" quotePrefix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6" fontId="25" fillId="0" borderId="19" xfId="0" applyNumberFormat="1" applyFont="1" applyBorder="1" applyAlignment="1">
      <alignment horizontal="center"/>
    </xf>
    <xf numFmtId="166" fontId="25" fillId="0" borderId="31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3" fillId="0" borderId="29" xfId="0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Millares [0]_TR-9511" xfId="17"/>
    <cellStyle name="Millares_TR-9511" xfId="18"/>
    <cellStyle name="Currency" xfId="19"/>
    <cellStyle name="Currency [0]" xfId="20"/>
    <cellStyle name="Moneda [0]_TR-9511" xfId="21"/>
    <cellStyle name="Moneda_TR-9511" xfId="22"/>
    <cellStyle name="Normal_TR-95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7</xdr:col>
      <xdr:colOff>0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886700" y="390525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7109375" style="3" customWidth="1"/>
    <col min="17" max="17" width="1.28515625" style="3" customWidth="1"/>
    <col min="18" max="18" width="23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33" t="s">
        <v>50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21" s="30" customFormat="1" ht="25.5">
      <c r="B6" s="134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34" t="s">
        <v>46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2.5">
      <c r="B13" s="135" t="s">
        <v>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43" t="s">
        <v>38</v>
      </c>
      <c r="D18" s="144"/>
      <c r="E18" s="145"/>
      <c r="F18" s="100">
        <v>36069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53" t="s">
        <v>40</v>
      </c>
      <c r="D20" s="154"/>
      <c r="E20" s="154"/>
      <c r="F20" s="154"/>
      <c r="G20" s="154"/>
      <c r="H20" s="154"/>
      <c r="I20" s="154"/>
      <c r="J20" s="154"/>
      <c r="K20" s="155"/>
      <c r="L20" s="52"/>
      <c r="M20" s="146" t="s">
        <v>41</v>
      </c>
      <c r="N20" s="147"/>
      <c r="O20" s="147"/>
      <c r="P20" s="147"/>
      <c r="Q20" s="147"/>
      <c r="R20" s="148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3"/>
      <c r="R21" s="123"/>
      <c r="S21" s="66"/>
      <c r="T21" s="114"/>
      <c r="U21" s="43"/>
    </row>
    <row r="22" spans="2:21" s="39" customFormat="1" ht="45.75" customHeight="1" thickBot="1" thickTop="1">
      <c r="B22" s="40"/>
      <c r="C22" s="41" t="s">
        <v>2</v>
      </c>
      <c r="D22" s="41" t="s">
        <v>3</v>
      </c>
      <c r="E22" s="41" t="s">
        <v>21</v>
      </c>
      <c r="F22" s="54" t="s">
        <v>9</v>
      </c>
      <c r="G22" s="54" t="s">
        <v>10</v>
      </c>
      <c r="H22" s="54" t="s">
        <v>11</v>
      </c>
      <c r="I22" s="54" t="s">
        <v>12</v>
      </c>
      <c r="J22" s="54" t="s">
        <v>13</v>
      </c>
      <c r="K22" s="108" t="s">
        <v>36</v>
      </c>
      <c r="L22" s="78"/>
      <c r="M22" s="54" t="s">
        <v>32</v>
      </c>
      <c r="N22" s="116" t="s">
        <v>30</v>
      </c>
      <c r="O22" s="54" t="s">
        <v>29</v>
      </c>
      <c r="P22" s="108" t="s">
        <v>43</v>
      </c>
      <c r="Q22" s="124"/>
      <c r="R22" s="129" t="s">
        <v>42</v>
      </c>
      <c r="S22" s="107"/>
      <c r="T22"/>
      <c r="U22" s="42"/>
    </row>
    <row r="23" spans="2:21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119"/>
      <c r="L23" s="80"/>
      <c r="M23" s="72"/>
      <c r="N23" s="117"/>
      <c r="O23" s="73"/>
      <c r="P23" s="103"/>
      <c r="Q23" s="112"/>
      <c r="R23" s="130"/>
      <c r="S23" s="127"/>
      <c r="T23"/>
      <c r="U23" s="43"/>
    </row>
    <row r="24" spans="2:21" s="15" customFormat="1" ht="12.75">
      <c r="B24" s="32"/>
      <c r="C24" s="44">
        <v>1</v>
      </c>
      <c r="D24" s="45" t="s">
        <v>48</v>
      </c>
      <c r="E24" s="69">
        <v>36069</v>
      </c>
      <c r="F24" s="47" t="s">
        <v>49</v>
      </c>
      <c r="G24" s="46" t="s">
        <v>15</v>
      </c>
      <c r="H24" s="48">
        <f>IF(G24="","",IF(OR(G24="7.2.a.",G24="7.2.d.",G24="7.2.e.",G24="7.2.f."),0.04,IF(G24="7.2.b.",0.02,"--")))</f>
        <v>0.04</v>
      </c>
      <c r="I24" s="68">
        <v>2152</v>
      </c>
      <c r="J24" s="68">
        <v>18.66</v>
      </c>
      <c r="K24" s="105">
        <f>ROUND(J24*I24*H24,2)</f>
        <v>1606.25</v>
      </c>
      <c r="L24" s="80"/>
      <c r="M24" s="121">
        <v>36099</v>
      </c>
      <c r="N24" s="120">
        <f>M24-$F$18</f>
        <v>30</v>
      </c>
      <c r="O24" s="73">
        <f>IF(N24&lt;=90,1,IF(N24&gt;=365,3,19/55+2/275*N24))</f>
        <v>1</v>
      </c>
      <c r="P24" s="110">
        <f>ROUND(R24-K24,2)</f>
        <v>0</v>
      </c>
      <c r="Q24" s="125"/>
      <c r="R24" s="131">
        <f>+K24*O24</f>
        <v>1606.25</v>
      </c>
      <c r="S24" s="127"/>
      <c r="T24"/>
      <c r="U24" s="43"/>
    </row>
    <row r="25" spans="2:21" s="15" customFormat="1" ht="12.75">
      <c r="B25" s="32"/>
      <c r="C25" s="44"/>
      <c r="D25" s="45"/>
      <c r="E25" s="69"/>
      <c r="F25" s="47" t="s">
        <v>49</v>
      </c>
      <c r="G25" s="46"/>
      <c r="H25" s="48"/>
      <c r="I25" s="68"/>
      <c r="J25" s="68"/>
      <c r="K25" s="105"/>
      <c r="L25" s="80"/>
      <c r="M25" s="121"/>
      <c r="N25" s="120"/>
      <c r="O25" s="73"/>
      <c r="P25" s="110"/>
      <c r="Q25" s="125"/>
      <c r="R25" s="131"/>
      <c r="S25" s="127"/>
      <c r="T25"/>
      <c r="U25" s="43"/>
    </row>
    <row r="26" spans="2:21" s="15" customFormat="1" ht="12.75">
      <c r="B26" s="32"/>
      <c r="C26" s="44"/>
      <c r="D26" s="45"/>
      <c r="E26" s="69"/>
      <c r="F26" s="47"/>
      <c r="G26" s="46"/>
      <c r="H26" s="48"/>
      <c r="I26" s="68"/>
      <c r="J26" s="68"/>
      <c r="K26" s="105"/>
      <c r="L26" s="80"/>
      <c r="M26" s="72"/>
      <c r="N26" s="120"/>
      <c r="O26" s="73"/>
      <c r="P26" s="115"/>
      <c r="Q26" s="126"/>
      <c r="R26" s="131"/>
      <c r="S26" s="127"/>
      <c r="T26"/>
      <c r="U26" s="43"/>
    </row>
    <row r="27" spans="2:21" s="15" customFormat="1" ht="12.75">
      <c r="B27" s="32"/>
      <c r="C27" s="44">
        <v>2</v>
      </c>
      <c r="D27" s="45" t="s">
        <v>48</v>
      </c>
      <c r="E27" s="69">
        <v>36100</v>
      </c>
      <c r="F27" s="47" t="s">
        <v>39</v>
      </c>
      <c r="G27" s="46" t="s">
        <v>15</v>
      </c>
      <c r="H27" s="48">
        <f>IF(G27="","",IF(OR(G27="7.2.a.",G27="7.2.d.",G27="7.2.e.",G27="7.2.f."),0.04,IF(G27="7.2.b.",0.02,"--")))</f>
        <v>0.04</v>
      </c>
      <c r="I27" s="68">
        <v>2289.6</v>
      </c>
      <c r="J27" s="68">
        <v>23.31</v>
      </c>
      <c r="K27" s="105">
        <f>ROUND(J27*I27*H27,2)</f>
        <v>2134.82</v>
      </c>
      <c r="L27" s="80"/>
      <c r="M27" s="72">
        <v>36129</v>
      </c>
      <c r="N27" s="120">
        <f>M27-$F$18</f>
        <v>60</v>
      </c>
      <c r="O27" s="73">
        <f>IF(N27&lt;=90,1,IF(N27&gt;=365,3,19/55+2/275*N27))</f>
        <v>1</v>
      </c>
      <c r="P27" s="110">
        <f>ROUND(R27-K27,2)</f>
        <v>0</v>
      </c>
      <c r="Q27" s="125"/>
      <c r="R27" s="131">
        <f>+K27*O27</f>
        <v>2134.82</v>
      </c>
      <c r="S27" s="127"/>
      <c r="T27"/>
      <c r="U27" s="43"/>
    </row>
    <row r="28" spans="2:21" s="15" customFormat="1" ht="12.75">
      <c r="B28" s="32"/>
      <c r="C28" s="44"/>
      <c r="D28" s="45"/>
      <c r="E28" s="69"/>
      <c r="F28" s="47" t="s">
        <v>39</v>
      </c>
      <c r="G28" s="46"/>
      <c r="H28" s="48"/>
      <c r="I28" s="68"/>
      <c r="J28" s="68"/>
      <c r="K28" s="105"/>
      <c r="L28" s="80"/>
      <c r="M28" s="72"/>
      <c r="N28" s="120"/>
      <c r="O28" s="73"/>
      <c r="P28" s="110"/>
      <c r="Q28" s="125"/>
      <c r="R28" s="131"/>
      <c r="S28" s="127"/>
      <c r="T28"/>
      <c r="U28" s="43"/>
    </row>
    <row r="29" spans="2:21" s="15" customFormat="1" ht="13.5" thickBot="1">
      <c r="B29" s="32"/>
      <c r="C29" s="49"/>
      <c r="D29" s="50"/>
      <c r="E29" s="50"/>
      <c r="F29" s="51"/>
      <c r="G29" s="51"/>
      <c r="H29" s="51"/>
      <c r="I29" s="51"/>
      <c r="J29" s="51"/>
      <c r="K29" s="81"/>
      <c r="L29" s="79"/>
      <c r="M29" s="70"/>
      <c r="N29" s="118"/>
      <c r="O29" s="71"/>
      <c r="P29" s="71"/>
      <c r="Q29" s="113"/>
      <c r="R29" s="128"/>
      <c r="S29" s="66"/>
      <c r="T29"/>
      <c r="U29" s="43"/>
    </row>
    <row r="30" spans="2:21" s="15" customFormat="1" ht="17.25" thickBot="1" thickTop="1">
      <c r="B30" s="32"/>
      <c r="C30" s="66"/>
      <c r="D30" s="66"/>
      <c r="E30" s="66"/>
      <c r="F30" s="66"/>
      <c r="G30" s="66"/>
      <c r="H30" s="66"/>
      <c r="I30" s="66"/>
      <c r="J30" s="66"/>
      <c r="K30" s="87">
        <f>SUM(K24:K29)</f>
        <v>3741.07</v>
      </c>
      <c r="L30" s="77"/>
      <c r="M30" s="66"/>
      <c r="N30" s="84"/>
      <c r="O30" s="66"/>
      <c r="P30" s="87">
        <f>SUM(P24:P29)</f>
        <v>0</v>
      </c>
      <c r="Q30" s="109"/>
      <c r="R30" s="132">
        <f>SUM(R24:R28)</f>
        <v>3741.07</v>
      </c>
      <c r="S30" s="66"/>
      <c r="T30"/>
      <c r="U30" s="43"/>
    </row>
    <row r="31" spans="2:21" s="15" customFormat="1" ht="16.5" thickTop="1">
      <c r="B31" s="32"/>
      <c r="C31" s="66"/>
      <c r="D31" s="66"/>
      <c r="E31" s="66"/>
      <c r="F31" s="66"/>
      <c r="G31" s="66"/>
      <c r="H31" s="66"/>
      <c r="I31" s="66"/>
      <c r="J31" s="66"/>
      <c r="K31" s="109"/>
      <c r="L31" s="77"/>
      <c r="M31" s="66"/>
      <c r="N31" s="84"/>
      <c r="O31" s="66"/>
      <c r="P31" s="66"/>
      <c r="Q31" s="66"/>
      <c r="R31" s="109"/>
      <c r="S31" s="66"/>
      <c r="T31" s="109"/>
      <c r="U31" s="43"/>
    </row>
    <row r="32" spans="2:21" s="15" customFormat="1" ht="23.25" customHeight="1" thickBot="1">
      <c r="B32" s="32"/>
      <c r="C32" s="52"/>
      <c r="D32" s="52"/>
      <c r="E32" s="52"/>
      <c r="F32" s="52"/>
      <c r="G32" s="52"/>
      <c r="H32" s="52"/>
      <c r="I32" s="52"/>
      <c r="J32" s="52"/>
      <c r="K32" s="74"/>
      <c r="L32" s="74"/>
      <c r="M32" s="52"/>
      <c r="N32" s="85"/>
      <c r="O32" s="52"/>
      <c r="P32" s="52"/>
      <c r="Q32" s="52"/>
      <c r="R32" s="111"/>
      <c r="S32" s="52"/>
      <c r="T32" s="52"/>
      <c r="U32" s="43"/>
    </row>
    <row r="33" spans="2:21" s="142" customFormat="1" ht="24.75" thickBot="1" thickTop="1">
      <c r="B33" s="136"/>
      <c r="C33" s="137"/>
      <c r="D33" s="137"/>
      <c r="E33" s="137"/>
      <c r="F33" s="137"/>
      <c r="G33" s="137"/>
      <c r="H33" s="151" t="s">
        <v>37</v>
      </c>
      <c r="I33" s="152"/>
      <c r="J33" s="149">
        <f>+R30</f>
        <v>3741.07</v>
      </c>
      <c r="K33" s="150"/>
      <c r="L33" s="138"/>
      <c r="M33" s="137"/>
      <c r="N33" s="139"/>
      <c r="O33" s="137"/>
      <c r="P33" s="140"/>
      <c r="Q33" s="140"/>
      <c r="R33" s="137"/>
      <c r="S33" s="137"/>
      <c r="T33" s="137"/>
      <c r="U33" s="141"/>
    </row>
    <row r="34" spans="2:21" s="15" customFormat="1" ht="23.25" customHeight="1" thickTop="1">
      <c r="B34" s="32"/>
      <c r="C34" s="52"/>
      <c r="D34" s="52"/>
      <c r="E34" s="52"/>
      <c r="F34" s="52"/>
      <c r="G34" s="52"/>
      <c r="H34" s="52"/>
      <c r="I34" s="52"/>
      <c r="J34" s="52"/>
      <c r="K34" s="74"/>
      <c r="L34" s="74"/>
      <c r="M34" s="52"/>
      <c r="N34" s="85"/>
      <c r="O34" s="52"/>
      <c r="P34" s="52"/>
      <c r="Q34" s="52"/>
      <c r="R34" s="52"/>
      <c r="S34" s="52"/>
      <c r="T34" s="52"/>
      <c r="U34" s="43"/>
    </row>
    <row r="35" spans="2:21" s="15" customFormat="1" ht="23.25" customHeight="1">
      <c r="B35" s="32"/>
      <c r="C35" s="52"/>
      <c r="D35" s="52"/>
      <c r="E35" s="52"/>
      <c r="F35" s="52"/>
      <c r="G35" s="52"/>
      <c r="H35" s="52"/>
      <c r="I35" s="52"/>
      <c r="J35" s="52"/>
      <c r="K35" s="74"/>
      <c r="L35" s="74"/>
      <c r="M35" s="52"/>
      <c r="N35" s="85"/>
      <c r="O35" s="52"/>
      <c r="P35" s="122"/>
      <c r="Q35" s="122"/>
      <c r="R35" s="52"/>
      <c r="S35" s="52"/>
      <c r="T35" s="52"/>
      <c r="U35" s="43"/>
    </row>
    <row r="36" spans="2:21" s="15" customFormat="1" ht="14.25" customHeight="1">
      <c r="B36" s="32"/>
      <c r="C36" s="58" t="s">
        <v>16</v>
      </c>
      <c r="D36" s="59" t="s">
        <v>17</v>
      </c>
      <c r="E36" s="52"/>
      <c r="F36" s="52"/>
      <c r="G36" s="52"/>
      <c r="H36" s="52"/>
      <c r="I36" s="58" t="s">
        <v>22</v>
      </c>
      <c r="J36" s="58" t="s">
        <v>23</v>
      </c>
      <c r="K36" s="59" t="s">
        <v>5</v>
      </c>
      <c r="L36" s="74"/>
      <c r="M36" s="52"/>
      <c r="N36" s="85"/>
      <c r="O36" s="52"/>
      <c r="P36" s="52"/>
      <c r="Q36" s="52"/>
      <c r="R36" s="52"/>
      <c r="S36" s="52"/>
      <c r="T36" s="52"/>
      <c r="U36" s="43"/>
    </row>
    <row r="37" spans="2:21" s="61" customFormat="1" ht="13.5">
      <c r="B37" s="57"/>
      <c r="C37" s="58" t="s">
        <v>4</v>
      </c>
      <c r="D37" s="59" t="s">
        <v>18</v>
      </c>
      <c r="E37" s="59"/>
      <c r="F37" s="59"/>
      <c r="I37" s="58" t="s">
        <v>22</v>
      </c>
      <c r="J37" s="58" t="s">
        <v>24</v>
      </c>
      <c r="K37" s="59" t="s">
        <v>7</v>
      </c>
      <c r="L37" s="59"/>
      <c r="M37" s="59"/>
      <c r="N37" s="86"/>
      <c r="O37" s="59"/>
      <c r="P37" s="59"/>
      <c r="Q37" s="59"/>
      <c r="R37" s="59"/>
      <c r="S37" s="59"/>
      <c r="T37" s="59"/>
      <c r="U37" s="60"/>
    </row>
    <row r="38" spans="2:21" s="61" customFormat="1" ht="13.5">
      <c r="B38" s="57"/>
      <c r="C38" s="58" t="s">
        <v>6</v>
      </c>
      <c r="D38" s="59" t="s">
        <v>19</v>
      </c>
      <c r="E38" s="59"/>
      <c r="F38" s="59"/>
      <c r="I38" s="58" t="s">
        <v>22</v>
      </c>
      <c r="J38" s="58" t="s">
        <v>25</v>
      </c>
      <c r="K38" s="59" t="s">
        <v>20</v>
      </c>
      <c r="L38" s="59"/>
      <c r="M38" s="59"/>
      <c r="N38" s="86"/>
      <c r="O38" s="59"/>
      <c r="P38" s="59"/>
      <c r="Q38" s="59"/>
      <c r="R38" s="59"/>
      <c r="S38" s="59"/>
      <c r="T38" s="59"/>
      <c r="U38" s="60"/>
    </row>
    <row r="39" spans="2:21" s="61" customFormat="1" ht="13.5">
      <c r="B39" s="57"/>
      <c r="C39" s="75" t="s">
        <v>35</v>
      </c>
      <c r="D39" s="76" t="s">
        <v>31</v>
      </c>
      <c r="E39" s="59"/>
      <c r="F39" s="59"/>
      <c r="I39" s="58" t="s">
        <v>22</v>
      </c>
      <c r="J39" s="58" t="s">
        <v>26</v>
      </c>
      <c r="K39" s="59" t="s">
        <v>27</v>
      </c>
      <c r="L39" s="59"/>
      <c r="M39" s="59"/>
      <c r="N39" s="59"/>
      <c r="O39" s="59"/>
      <c r="P39" s="59"/>
      <c r="Q39" s="59"/>
      <c r="R39" s="59"/>
      <c r="S39" s="59"/>
      <c r="T39" s="59"/>
      <c r="U39" s="60"/>
    </row>
    <row r="40" spans="2:21" s="61" customFormat="1" ht="13.5">
      <c r="B40" s="57"/>
      <c r="C40" s="75" t="s">
        <v>44</v>
      </c>
      <c r="D40" s="76" t="s">
        <v>45</v>
      </c>
      <c r="E40" s="59"/>
      <c r="F40" s="59"/>
      <c r="I40" s="58" t="s">
        <v>22</v>
      </c>
      <c r="J40" s="58" t="s">
        <v>28</v>
      </c>
      <c r="K40" s="59" t="s">
        <v>14</v>
      </c>
      <c r="L40" s="59"/>
      <c r="M40" s="59"/>
      <c r="N40" s="59"/>
      <c r="O40" s="59"/>
      <c r="P40" s="59"/>
      <c r="Q40" s="59"/>
      <c r="R40" s="59"/>
      <c r="S40" s="59"/>
      <c r="T40" s="59"/>
      <c r="U40" s="60"/>
    </row>
    <row r="41" spans="2:21" s="61" customFormat="1" ht="13.5">
      <c r="B41" s="57"/>
      <c r="E41" s="59"/>
      <c r="F41" s="59"/>
      <c r="I41" s="58" t="s">
        <v>22</v>
      </c>
      <c r="J41" s="75" t="s">
        <v>33</v>
      </c>
      <c r="K41" s="59" t="s">
        <v>34</v>
      </c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s="61" customFormat="1" ht="13.5">
      <c r="B42" s="57"/>
      <c r="C42" s="75"/>
      <c r="D42" s="76"/>
      <c r="E42" s="59"/>
      <c r="F42" s="59"/>
      <c r="G42" s="58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</row>
    <row r="43" spans="2:21" s="23" customFormat="1" ht="16.5" thickBot="1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4" ht="13.5" thickTop="1"/>
    <row r="50" spans="10:14" ht="12.75">
      <c r="J50" s="65"/>
      <c r="M50" s="65"/>
      <c r="N50" s="65"/>
    </row>
  </sheetData>
  <mergeCells count="5">
    <mergeCell ref="C18:E18"/>
    <mergeCell ref="M20:R20"/>
    <mergeCell ref="J33:K33"/>
    <mergeCell ref="H33:I33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8" r:id="rId2"/>
  <headerFooter alignWithMargins="0">
    <oddFooter>&amp;L&amp;"Times New Roman,Normal"&amp;7&amp;F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Juan Pablo Llorens</cp:lastModifiedBy>
  <cp:lastPrinted>2001-03-28T18:09:17Z</cp:lastPrinted>
  <dcterms:created xsi:type="dcterms:W3CDTF">1999-01-06T18:53:03Z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