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Sancion - TI-SUP" sheetId="1" r:id="rId1"/>
    <sheet name="Sancion - TI - SUP (2)" sheetId="2" r:id="rId2"/>
  </sheets>
  <definedNames>
    <definedName name="_xlnm.Print_Area" localSheetId="1">'Sancion - TI - SUP (2)'!$A$1:$L$45</definedName>
    <definedName name="_xlnm.Print_Area" localSheetId="0">'Sancion - TI-SUP'!$A$1:$L$44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<sst xmlns="http://schemas.openxmlformats.org/spreadsheetml/2006/main" count="76" uniqueCount="46">
  <si>
    <t xml:space="preserve">ENTE NACIONAL REGULADOR </t>
  </si>
  <si>
    <t>DE LA ELECTRICIDAD</t>
  </si>
  <si>
    <t>Sanciones duplicadas por tasa de falla &gt; 4 Sal. x año/100km.</t>
  </si>
  <si>
    <t>SUPERVISION</t>
  </si>
  <si>
    <t>TRANSPORTE DE ENERGÍA ELÉCTRICA EN ALTA TENSIÓN</t>
  </si>
  <si>
    <t>TRANSENER S.A.</t>
  </si>
  <si>
    <t>MONTO TOTAL DESTINADO A USUARIOS</t>
  </si>
  <si>
    <t>TOTALES</t>
  </si>
  <si>
    <t>TRANSPORTISTAS INDEPENDIENTES</t>
  </si>
  <si>
    <t>TRANSFORMACION</t>
  </si>
  <si>
    <t>EQUIPO PROPIO</t>
  </si>
  <si>
    <t>T.T.I.I.</t>
  </si>
  <si>
    <t>SUPERVISIÓN</t>
  </si>
  <si>
    <t>ANEXO IV</t>
  </si>
  <si>
    <t>ANEXO V</t>
  </si>
  <si>
    <t>ANEXO VI</t>
  </si>
  <si>
    <t>ANEXO III</t>
  </si>
  <si>
    <t>ANEXO II</t>
  </si>
  <si>
    <t>ANEXO I</t>
  </si>
  <si>
    <t>Punto 2.1.1.</t>
  </si>
  <si>
    <t>SUBTOTAL HOJA 1</t>
  </si>
  <si>
    <t xml:space="preserve">       DE LA ELECTRICIDAD</t>
  </si>
  <si>
    <t>JUNIO</t>
  </si>
  <si>
    <t>AGOSTO</t>
  </si>
  <si>
    <t>JULIO</t>
  </si>
  <si>
    <t>SEPTIEMBRE</t>
  </si>
  <si>
    <t>OCTUBRE</t>
  </si>
  <si>
    <t>NOVIEMBRE</t>
  </si>
  <si>
    <t>Puntos 1.2. - 2.2.2. - 2.2.5.</t>
  </si>
  <si>
    <t>Puntos 4.1. - 4.3. - 4.6.</t>
  </si>
  <si>
    <t>DAG</t>
  </si>
  <si>
    <t>Puntos 5.1.  - Dólares u$s 596,1</t>
  </si>
  <si>
    <t>Puntos 1.3. - 1.4. - 1.5. - 2.1.4. - 2.2.2 - 2.2.3.</t>
  </si>
  <si>
    <t>Puntos 4.2. - 4.3. - 4.4. - 4.5.</t>
  </si>
  <si>
    <t xml:space="preserve">Puntos 1.2. - 2.1.2. - 2.2.2.  </t>
  </si>
  <si>
    <t>Puntos 4.1. - 4.3.</t>
  </si>
  <si>
    <t>Puntos 1.7. - 2.1.3. - 2.2.2. 2.2.3 - 2.2.6.</t>
  </si>
  <si>
    <t>Puntos 4.3. - 4.4 - 4.9.</t>
  </si>
  <si>
    <t>Puntos 4.1. - 4.2. - 4.3. - 4.4. - 4.5. - 4.6. - 4.7.</t>
  </si>
  <si>
    <t>2.2.2 - 2.2.3. - 2.2.4. - 3.2. - 3.3. - 3.4.</t>
  </si>
  <si>
    <t xml:space="preserve">Puntos 1.2. - 1.3. - 1.4. - 1.5. 1.6.- 2.1.2 - 2.1.3. 2.1.4. </t>
  </si>
  <si>
    <t>JUNIO A NOVIEMBRE DE 2009</t>
  </si>
  <si>
    <t>Puntos 1.4.- 1.5. - 2.2.1. - 2.2.2. -  2.2.6.</t>
  </si>
  <si>
    <t>Punto 4.3. - 4.7. - 4.9.</t>
  </si>
  <si>
    <t>u$s 591,1</t>
  </si>
  <si>
    <t>ANEXO XIV al Memorandum D.T.E.E. N°  256/2011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</si>
</sst>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6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11" fillId="0" borderId="0" xfId="21" applyFont="1" applyAlignment="1">
      <alignment horizontal="right" vertical="top"/>
      <protection/>
    </xf>
    <xf numFmtId="0" fontId="4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1" fillId="0" borderId="0" xfId="21">
      <alignment/>
      <protection/>
    </xf>
    <xf numFmtId="0" fontId="3" fillId="0" borderId="0" xfId="21" applyFont="1" applyAlignment="1">
      <alignment horizontal="centerContinuous"/>
      <protection/>
    </xf>
    <xf numFmtId="0" fontId="2" fillId="0" borderId="0" xfId="21" applyFont="1" applyFill="1" applyBorder="1" applyAlignment="1" applyProtection="1">
      <alignment horizontal="centerContinuous"/>
      <protection/>
    </xf>
    <xf numFmtId="0" fontId="6" fillId="0" borderId="0" xfId="21" applyNumberFormat="1" applyFont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left"/>
      <protection/>
    </xf>
    <xf numFmtId="0" fontId="4" fillId="0" borderId="0" xfId="21" applyFont="1" applyBorder="1">
      <alignment/>
      <protection/>
    </xf>
    <xf numFmtId="0" fontId="10" fillId="0" borderId="0" xfId="21" applyFont="1">
      <alignment/>
      <protection/>
    </xf>
    <xf numFmtId="0" fontId="13" fillId="0" borderId="0" xfId="21" applyFont="1" applyBorder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 applyBorder="1" applyAlignment="1">
      <alignment horizontal="centerContinuous"/>
      <protection/>
    </xf>
    <xf numFmtId="0" fontId="10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8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 applyBorder="1">
      <alignment/>
      <protection/>
    </xf>
    <xf numFmtId="0" fontId="15" fillId="0" borderId="0" xfId="21" applyFont="1" applyBorder="1">
      <alignment/>
      <protection/>
    </xf>
    <xf numFmtId="0" fontId="17" fillId="0" borderId="1" xfId="21" applyFont="1" applyBorder="1">
      <alignment/>
      <protection/>
    </xf>
    <xf numFmtId="0" fontId="15" fillId="0" borderId="2" xfId="21" applyFont="1" applyBorder="1">
      <alignment/>
      <protection/>
    </xf>
    <xf numFmtId="0" fontId="15" fillId="0" borderId="3" xfId="21" applyFont="1" applyBorder="1">
      <alignment/>
      <protection/>
    </xf>
    <xf numFmtId="0" fontId="7" fillId="0" borderId="0" xfId="21" applyFont="1">
      <alignment/>
      <protection/>
    </xf>
    <xf numFmtId="0" fontId="9" fillId="0" borderId="4" xfId="21" applyFont="1" applyBorder="1" applyAlignment="1">
      <alignment horizontal="centerContinuous"/>
      <protection/>
    </xf>
    <xf numFmtId="0" fontId="7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7" fillId="0" borderId="5" xfId="21" applyFont="1" applyBorder="1" applyAlignment="1">
      <alignment horizontal="centerContinuous"/>
      <protection/>
    </xf>
    <xf numFmtId="0" fontId="7" fillId="0" borderId="0" xfId="21" applyFont="1" applyBorder="1">
      <alignment/>
      <protection/>
    </xf>
    <xf numFmtId="0" fontId="7" fillId="0" borderId="4" xfId="21" applyFont="1" applyBorder="1">
      <alignment/>
      <protection/>
    </xf>
    <xf numFmtId="0" fontId="18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7" fillId="0" borderId="5" xfId="21" applyFont="1" applyBorder="1">
      <alignment/>
      <protection/>
    </xf>
    <xf numFmtId="0" fontId="18" fillId="0" borderId="0" xfId="21" applyNumberFormat="1" applyFont="1" applyBorder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18" fillId="0" borderId="0" xfId="21" applyNumberFormat="1" applyFont="1" applyBorder="1" applyAlignment="1">
      <alignment horizontal="right"/>
      <protection/>
    </xf>
    <xf numFmtId="0" fontId="18" fillId="0" borderId="0" xfId="21" applyNumberFormat="1" applyFont="1" applyBorder="1" applyAlignment="1">
      <alignment/>
      <protection/>
    </xf>
    <xf numFmtId="7" fontId="18" fillId="0" borderId="0" xfId="21" applyNumberFormat="1" applyFont="1" applyBorder="1" applyAlignment="1">
      <alignment horizontal="right"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18" fillId="0" borderId="0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7" fontId="18" fillId="0" borderId="0" xfId="21" applyNumberFormat="1" applyFont="1" applyBorder="1" applyAlignment="1">
      <alignment horizontal="center"/>
      <protection/>
    </xf>
    <xf numFmtId="0" fontId="15" fillId="0" borderId="6" xfId="21" applyFont="1" applyBorder="1">
      <alignment/>
      <protection/>
    </xf>
    <xf numFmtId="0" fontId="15" fillId="0" borderId="7" xfId="21" applyFont="1" applyBorder="1">
      <alignment/>
      <protection/>
    </xf>
    <xf numFmtId="0" fontId="15" fillId="0" borderId="8" xfId="21" applyFont="1" applyBorder="1">
      <alignment/>
      <protection/>
    </xf>
    <xf numFmtId="7" fontId="18" fillId="0" borderId="0" xfId="21" applyNumberFormat="1" applyFont="1" applyBorder="1">
      <alignment/>
      <protection/>
    </xf>
    <xf numFmtId="49" fontId="18" fillId="0" borderId="0" xfId="21" applyNumberFormat="1" applyFont="1" applyBorder="1" applyAlignment="1">
      <alignment/>
      <protection/>
    </xf>
    <xf numFmtId="49" fontId="18" fillId="0" borderId="0" xfId="21" applyNumberFormat="1" applyFont="1" applyBorder="1" applyAlignment="1">
      <alignment horizontal="right"/>
      <protection/>
    </xf>
    <xf numFmtId="49" fontId="18" fillId="0" borderId="0" xfId="21" applyNumberFormat="1" applyFont="1" applyBorder="1" applyAlignment="1">
      <alignment horizontal="right"/>
      <protection/>
    </xf>
    <xf numFmtId="0" fontId="10" fillId="0" borderId="4" xfId="21" applyFont="1" applyBorder="1">
      <alignment/>
      <protection/>
    </xf>
    <xf numFmtId="0" fontId="21" fillId="0" borderId="0" xfId="21" applyNumberFormat="1" applyFont="1" applyBorder="1" applyAlignment="1">
      <alignment/>
      <protection/>
    </xf>
    <xf numFmtId="0" fontId="22" fillId="0" borderId="0" xfId="21" applyFont="1" applyBorder="1">
      <alignment/>
      <protection/>
    </xf>
    <xf numFmtId="0" fontId="10" fillId="0" borderId="5" xfId="21" applyFont="1" applyBorder="1">
      <alignment/>
      <protection/>
    </xf>
    <xf numFmtId="0" fontId="21" fillId="0" borderId="0" xfId="21" applyNumberFormat="1" applyFont="1" applyBorder="1" applyAlignment="1">
      <alignment horizontal="right"/>
      <protection/>
    </xf>
    <xf numFmtId="0" fontId="14" fillId="0" borderId="0" xfId="21" applyFont="1">
      <alignment/>
      <protection/>
    </xf>
    <xf numFmtId="0" fontId="3" fillId="0" borderId="7" xfId="21" applyFont="1" applyBorder="1">
      <alignment/>
      <protection/>
    </xf>
    <xf numFmtId="7" fontId="7" fillId="0" borderId="0" xfId="21" applyNumberFormat="1" applyFont="1">
      <alignment/>
      <protection/>
    </xf>
    <xf numFmtId="0" fontId="23" fillId="0" borderId="4" xfId="21" applyFont="1" applyBorder="1">
      <alignment/>
      <protection/>
    </xf>
    <xf numFmtId="0" fontId="24" fillId="0" borderId="0" xfId="21" applyNumberFormat="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5" xfId="21" applyFont="1" applyBorder="1">
      <alignment/>
      <protection/>
    </xf>
    <xf numFmtId="0" fontId="23" fillId="0" borderId="0" xfId="21" applyFont="1">
      <alignment/>
      <protection/>
    </xf>
    <xf numFmtId="7" fontId="3" fillId="0" borderId="0" xfId="21" applyNumberFormat="1" applyFont="1">
      <alignment/>
      <protection/>
    </xf>
    <xf numFmtId="49" fontId="18" fillId="0" borderId="0" xfId="21" applyNumberFormat="1" applyFont="1" applyFill="1" applyBorder="1" applyAlignment="1">
      <alignment/>
      <protection/>
    </xf>
    <xf numFmtId="49" fontId="21" fillId="0" borderId="0" xfId="21" applyNumberFormat="1" applyFont="1" applyBorder="1" applyAlignment="1">
      <alignment/>
      <protection/>
    </xf>
    <xf numFmtId="0" fontId="21" fillId="0" borderId="0" xfId="21" applyNumberFormat="1" applyFont="1" applyBorder="1" applyAlignment="1">
      <alignment/>
      <protection/>
    </xf>
    <xf numFmtId="7" fontId="21" fillId="0" borderId="0" xfId="21" applyNumberFormat="1" applyFont="1" applyBorder="1">
      <alignment/>
      <protection/>
    </xf>
    <xf numFmtId="49" fontId="21" fillId="0" borderId="0" xfId="21" applyNumberFormat="1" applyFont="1" applyBorder="1" applyAlignment="1">
      <alignment horizontal="right"/>
      <protection/>
    </xf>
    <xf numFmtId="0" fontId="21" fillId="0" borderId="0" xfId="21" applyFont="1" applyBorder="1">
      <alignment/>
      <protection/>
    </xf>
    <xf numFmtId="7" fontId="21" fillId="0" borderId="0" xfId="21" applyNumberFormat="1" applyFont="1" applyBorder="1" applyAlignment="1">
      <alignment horizontal="right"/>
      <protection/>
    </xf>
    <xf numFmtId="7" fontId="21" fillId="0" borderId="0" xfId="21" applyNumberFormat="1" applyFont="1" applyBorder="1" applyAlignment="1">
      <alignment horizontal="center"/>
      <protection/>
    </xf>
    <xf numFmtId="0" fontId="21" fillId="0" borderId="9" xfId="21" applyFont="1" applyBorder="1" applyAlignment="1">
      <alignment horizontal="center"/>
      <protection/>
    </xf>
    <xf numFmtId="0" fontId="10" fillId="0" borderId="10" xfId="21" applyFont="1" applyBorder="1">
      <alignment/>
      <protection/>
    </xf>
    <xf numFmtId="7" fontId="21" fillId="0" borderId="11" xfId="21" applyNumberFormat="1" applyFont="1" applyBorder="1" applyAlignment="1">
      <alignment horizontal="center"/>
      <protection/>
    </xf>
    <xf numFmtId="7" fontId="18" fillId="0" borderId="11" xfId="21" applyNumberFormat="1" applyFont="1" applyBorder="1">
      <alignment/>
      <protection/>
    </xf>
    <xf numFmtId="0" fontId="24" fillId="2" borderId="9" xfId="21" applyFont="1" applyFill="1" applyBorder="1" applyAlignment="1">
      <alignment horizontal="center"/>
      <protection/>
    </xf>
    <xf numFmtId="0" fontId="23" fillId="2" borderId="10" xfId="21" applyFont="1" applyFill="1" applyBorder="1">
      <alignment/>
      <protection/>
    </xf>
    <xf numFmtId="7" fontId="24" fillId="2" borderId="11" xfId="21" applyNumberFormat="1" applyFont="1" applyFill="1" applyBorder="1" applyAlignment="1">
      <alignment horizontal="center"/>
      <protection/>
    </xf>
    <xf numFmtId="49" fontId="18" fillId="0" borderId="0" xfId="21" applyNumberFormat="1" applyFont="1" applyFill="1" applyBorder="1" applyAlignment="1">
      <alignment horizontal="left"/>
      <protection/>
    </xf>
    <xf numFmtId="0" fontId="2" fillId="0" borderId="0" xfId="21" applyFont="1" applyFill="1" applyBorder="1" applyAlignment="1" applyProtection="1">
      <alignment horizontal="left"/>
      <protection/>
    </xf>
    <xf numFmtId="49" fontId="25" fillId="0" borderId="0" xfId="21" applyNumberFormat="1" applyFont="1" applyBorder="1" applyAlignment="1">
      <alignment/>
      <protection/>
    </xf>
    <xf numFmtId="7" fontId="21" fillId="2" borderId="11" xfId="21" applyNumberFormat="1" applyFont="1" applyFill="1" applyBorder="1" applyAlignment="1">
      <alignment horizontal="center"/>
      <protection/>
    </xf>
    <xf numFmtId="0" fontId="13" fillId="0" borderId="0" xfId="2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FTT Anexo 2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1</xdr:col>
      <xdr:colOff>419100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N44"/>
  <sheetViews>
    <sheetView tabSelected="1" zoomScale="50" zoomScaleNormal="50" workbookViewId="0" topLeftCell="A1">
      <selection activeCell="B3" sqref="B3"/>
    </sheetView>
  </sheetViews>
  <sheetFormatPr defaultColWidth="11.421875" defaultRowHeight="12.75"/>
  <cols>
    <col min="1" max="1" width="25.7109375" style="5" customWidth="1"/>
    <col min="2" max="2" width="7.7109375" style="5" customWidth="1"/>
    <col min="3" max="3" width="25.57421875" style="5" customWidth="1"/>
    <col min="4" max="4" width="15.28125" style="5" customWidth="1"/>
    <col min="5" max="5" width="10.421875" style="5" customWidth="1"/>
    <col min="6" max="6" width="64.140625" style="5" customWidth="1"/>
    <col min="7" max="7" width="76.7109375" style="5" customWidth="1"/>
    <col min="8" max="8" width="32.421875" style="5" customWidth="1"/>
    <col min="9" max="10" width="26.7109375" style="5" customWidth="1"/>
    <col min="11" max="11" width="14.28125" style="5" customWidth="1"/>
    <col min="12" max="12" width="15.7109375" style="5" customWidth="1"/>
    <col min="13" max="13" width="18.7109375" style="5" bestFit="1" customWidth="1"/>
    <col min="14" max="14" width="18.140625" style="5" bestFit="1" customWidth="1"/>
    <col min="15" max="16384" width="11.421875" style="5" customWidth="1"/>
  </cols>
  <sheetData>
    <row r="1" spans="2:12" s="1" customFormat="1" ht="26.25">
      <c r="B1" s="2"/>
      <c r="L1" s="3"/>
    </row>
    <row r="2" spans="2:11" s="1" customFormat="1" ht="26.25">
      <c r="B2" s="2" t="s">
        <v>45</v>
      </c>
      <c r="C2" s="4"/>
      <c r="D2" s="4"/>
      <c r="E2" s="4"/>
      <c r="F2" s="4"/>
      <c r="G2" s="4"/>
      <c r="H2" s="4"/>
      <c r="I2" s="4"/>
      <c r="J2" s="4"/>
      <c r="K2" s="4"/>
    </row>
    <row r="3" spans="3:11" ht="12.75">
      <c r="C3" s="7"/>
      <c r="D3" s="7"/>
      <c r="E3" s="7"/>
      <c r="F3" s="7"/>
      <c r="G3" s="7"/>
      <c r="H3" s="7"/>
      <c r="I3" s="7"/>
      <c r="J3" s="7"/>
      <c r="K3" s="7"/>
    </row>
    <row r="4" spans="1:12" s="10" customFormat="1" ht="11.25">
      <c r="A4" s="8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26.25">
      <c r="A5" s="8" t="s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2:12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3"/>
    </row>
    <row r="7" spans="2:12" s="14" customFormat="1" ht="20.25">
      <c r="B7" s="5"/>
      <c r="C7" s="5"/>
      <c r="D7" s="5"/>
      <c r="E7" s="5"/>
      <c r="F7" s="5"/>
      <c r="G7" s="5"/>
      <c r="H7" s="19"/>
      <c r="I7" s="19"/>
      <c r="J7" s="19"/>
      <c r="K7" s="19"/>
      <c r="L7" s="18"/>
    </row>
    <row r="8" spans="2:12" ht="20.25">
      <c r="B8" s="15" t="s">
        <v>5</v>
      </c>
      <c r="C8" s="16"/>
      <c r="D8" s="16"/>
      <c r="E8" s="16"/>
      <c r="F8" s="16"/>
      <c r="G8" s="16"/>
      <c r="H8" s="17"/>
      <c r="I8" s="17"/>
      <c r="J8" s="17"/>
      <c r="K8" s="17"/>
      <c r="L8" s="19"/>
    </row>
    <row r="9" spans="2:12" s="14" customFormat="1" ht="20.25">
      <c r="B9" s="5"/>
      <c r="C9" s="20"/>
      <c r="D9" s="20"/>
      <c r="E9" s="20"/>
      <c r="F9" s="20"/>
      <c r="G9" s="5"/>
      <c r="H9" s="19"/>
      <c r="I9" s="19"/>
      <c r="J9" s="19"/>
      <c r="K9" s="19"/>
      <c r="L9" s="18"/>
    </row>
    <row r="10" spans="2:12" ht="18.75">
      <c r="B10" s="88" t="s">
        <v>6</v>
      </c>
      <c r="C10" s="88"/>
      <c r="D10" s="88"/>
      <c r="E10" s="88"/>
      <c r="F10" s="88"/>
      <c r="G10" s="88"/>
      <c r="H10" s="88"/>
      <c r="I10" s="88"/>
      <c r="J10" s="88"/>
      <c r="K10" s="88"/>
      <c r="L10" s="19"/>
    </row>
    <row r="11" spans="2:12" ht="16.5" thickBot="1">
      <c r="B11" s="21"/>
      <c r="C11" s="22"/>
      <c r="D11" s="22"/>
      <c r="E11" s="22"/>
      <c r="F11" s="22"/>
      <c r="G11" s="21"/>
      <c r="H11" s="23"/>
      <c r="I11" s="23"/>
      <c r="J11" s="23"/>
      <c r="K11" s="23"/>
      <c r="L11" s="19"/>
    </row>
    <row r="12" spans="2:12" s="21" customFormat="1" ht="16.5" thickTop="1">
      <c r="B12" s="24">
        <v>1</v>
      </c>
      <c r="C12" s="25"/>
      <c r="D12" s="25"/>
      <c r="E12" s="25"/>
      <c r="F12" s="25"/>
      <c r="G12" s="25"/>
      <c r="H12" s="25"/>
      <c r="I12" s="25"/>
      <c r="J12" s="25"/>
      <c r="K12" s="26"/>
      <c r="L12" s="23"/>
    </row>
    <row r="13" spans="2:12" s="21" customFormat="1" ht="19.5">
      <c r="B13" s="28" t="s">
        <v>41</v>
      </c>
      <c r="C13" s="29"/>
      <c r="D13" s="29"/>
      <c r="E13" s="30"/>
      <c r="F13" s="30"/>
      <c r="G13" s="30"/>
      <c r="H13" s="31"/>
      <c r="I13" s="31"/>
      <c r="J13" s="31"/>
      <c r="K13" s="32"/>
      <c r="L13" s="23"/>
    </row>
    <row r="14" spans="2:12" s="27" customFormat="1" ht="19.5">
      <c r="B14" s="34"/>
      <c r="C14" s="35"/>
      <c r="D14" s="35"/>
      <c r="E14" s="33"/>
      <c r="F14" s="33"/>
      <c r="G14" s="36"/>
      <c r="H14" s="33"/>
      <c r="I14" s="33"/>
      <c r="J14" s="33"/>
      <c r="K14" s="37"/>
      <c r="L14" s="33"/>
    </row>
    <row r="15" spans="2:12" s="27" customFormat="1" ht="19.5" hidden="1">
      <c r="B15" s="28" t="s">
        <v>2</v>
      </c>
      <c r="C15" s="38"/>
      <c r="D15" s="38"/>
      <c r="E15" s="31"/>
      <c r="F15" s="30"/>
      <c r="G15" s="30"/>
      <c r="H15" s="39"/>
      <c r="I15" s="39"/>
      <c r="J15" s="39"/>
      <c r="K15" s="32"/>
      <c r="L15" s="33"/>
    </row>
    <row r="16" spans="2:12" s="27" customFormat="1" ht="19.5" hidden="1">
      <c r="B16" s="34"/>
      <c r="C16" s="35"/>
      <c r="D16" s="35"/>
      <c r="E16" s="33"/>
      <c r="F16" s="36"/>
      <c r="G16" s="36"/>
      <c r="H16" s="6"/>
      <c r="I16" s="6"/>
      <c r="J16" s="6"/>
      <c r="K16" s="37"/>
      <c r="L16" s="33"/>
    </row>
    <row r="17" spans="2:12" s="27" customFormat="1" ht="18.75">
      <c r="B17" s="34"/>
      <c r="E17" s="33"/>
      <c r="K17" s="37"/>
      <c r="L17" s="33"/>
    </row>
    <row r="18" spans="2:12" s="27" customFormat="1" ht="20.25">
      <c r="B18" s="34"/>
      <c r="C18" s="70" t="s">
        <v>22</v>
      </c>
      <c r="D18" s="70" t="s">
        <v>18</v>
      </c>
      <c r="E18" s="71"/>
      <c r="F18" s="70" t="s">
        <v>9</v>
      </c>
      <c r="G18" s="70" t="s">
        <v>19</v>
      </c>
      <c r="H18" s="72">
        <v>21207.44</v>
      </c>
      <c r="I18" s="72"/>
      <c r="J18" s="72"/>
      <c r="K18" s="37"/>
      <c r="L18" s="33"/>
    </row>
    <row r="19" spans="2:12" s="27" customFormat="1" ht="20.25">
      <c r="B19" s="34"/>
      <c r="C19" s="73"/>
      <c r="D19" s="73"/>
      <c r="E19" s="71"/>
      <c r="F19" s="70" t="s">
        <v>8</v>
      </c>
      <c r="G19" s="70" t="s">
        <v>28</v>
      </c>
      <c r="H19" s="14"/>
      <c r="I19" s="72">
        <f>13421+7561.88+2767.27</f>
        <v>23750.15</v>
      </c>
      <c r="J19" s="14"/>
      <c r="K19" s="37"/>
      <c r="L19" s="33"/>
    </row>
    <row r="20" spans="2:14" s="27" customFormat="1" ht="20.25">
      <c r="B20" s="34"/>
      <c r="C20" s="73"/>
      <c r="D20" s="73"/>
      <c r="E20" s="71"/>
      <c r="F20" s="70" t="s">
        <v>3</v>
      </c>
      <c r="G20" s="70" t="s">
        <v>29</v>
      </c>
      <c r="H20" s="72"/>
      <c r="I20" s="72"/>
      <c r="J20" s="72">
        <f>39.15+1879.39+901.05</f>
        <v>2819.59</v>
      </c>
      <c r="K20" s="37"/>
      <c r="L20" s="33"/>
      <c r="N20" s="62"/>
    </row>
    <row r="21" spans="2:13" s="27" customFormat="1" ht="20.25">
      <c r="B21" s="34"/>
      <c r="C21" s="73"/>
      <c r="D21" s="73"/>
      <c r="E21" s="71"/>
      <c r="F21" s="70" t="s">
        <v>30</v>
      </c>
      <c r="G21" s="86" t="s">
        <v>31</v>
      </c>
      <c r="H21" s="72">
        <v>10385.27</v>
      </c>
      <c r="K21" s="37"/>
      <c r="L21" s="33"/>
      <c r="M21" s="62"/>
    </row>
    <row r="22" spans="2:14" s="27" customFormat="1" ht="20.25">
      <c r="B22" s="34"/>
      <c r="C22" s="73"/>
      <c r="D22" s="73"/>
      <c r="E22" s="71"/>
      <c r="F22" s="70"/>
      <c r="G22" s="70"/>
      <c r="H22" s="72"/>
      <c r="I22" s="72"/>
      <c r="J22" s="72"/>
      <c r="K22" s="37"/>
      <c r="L22" s="33"/>
      <c r="M22" s="62"/>
      <c r="N22" s="62"/>
    </row>
    <row r="23" spans="2:14" s="27" customFormat="1" ht="20.25">
      <c r="B23" s="43"/>
      <c r="C23" s="14"/>
      <c r="D23" s="14"/>
      <c r="E23" s="18"/>
      <c r="F23" s="70"/>
      <c r="G23" s="70"/>
      <c r="H23" s="72"/>
      <c r="I23" s="72"/>
      <c r="J23" s="72"/>
      <c r="K23" s="44"/>
      <c r="L23" s="33"/>
      <c r="M23" s="62"/>
      <c r="N23" s="62"/>
    </row>
    <row r="24" spans="2:12" ht="20.25">
      <c r="B24" s="43"/>
      <c r="C24" s="70" t="s">
        <v>24</v>
      </c>
      <c r="D24" s="70" t="s">
        <v>17</v>
      </c>
      <c r="E24" s="18"/>
      <c r="F24" s="70" t="s">
        <v>9</v>
      </c>
      <c r="G24" s="70" t="s">
        <v>19</v>
      </c>
      <c r="H24" s="72">
        <v>19745.46</v>
      </c>
      <c r="I24" s="72"/>
      <c r="J24" s="14"/>
      <c r="K24" s="44"/>
      <c r="L24" s="19"/>
    </row>
    <row r="25" spans="2:12" ht="20.25">
      <c r="B25" s="43"/>
      <c r="C25" s="70"/>
      <c r="D25" s="70"/>
      <c r="E25" s="18"/>
      <c r="F25" s="70" t="s">
        <v>8</v>
      </c>
      <c r="G25" s="70" t="s">
        <v>42</v>
      </c>
      <c r="H25" s="14"/>
      <c r="I25" s="72">
        <f>422948.69+160.05+7439.92+3544.01</f>
        <v>434092.67</v>
      </c>
      <c r="J25" s="14"/>
      <c r="K25" s="44"/>
      <c r="L25" s="19"/>
    </row>
    <row r="26" spans="2:13" ht="20.25">
      <c r="B26" s="34"/>
      <c r="C26" s="70"/>
      <c r="D26" s="70"/>
      <c r="E26" s="18"/>
      <c r="F26" s="70" t="s">
        <v>3</v>
      </c>
      <c r="G26" s="70" t="s">
        <v>43</v>
      </c>
      <c r="H26" s="72"/>
      <c r="I26" s="72"/>
      <c r="J26" s="72">
        <f>1852.52+106.7+3361.4</f>
        <v>5320.62</v>
      </c>
      <c r="K26" s="37"/>
      <c r="L26" s="19"/>
      <c r="M26" s="68"/>
    </row>
    <row r="27" spans="2:13" s="27" customFormat="1" ht="20.25">
      <c r="B27" s="43"/>
      <c r="C27" s="14"/>
      <c r="D27" s="14"/>
      <c r="E27" s="18"/>
      <c r="K27" s="44"/>
      <c r="L27" s="33"/>
      <c r="M27" s="62"/>
    </row>
    <row r="28" spans="2:13" s="27" customFormat="1" ht="20.25">
      <c r="B28" s="43"/>
      <c r="C28" s="14"/>
      <c r="D28" s="14"/>
      <c r="E28" s="18"/>
      <c r="F28" s="70"/>
      <c r="G28" s="70"/>
      <c r="H28" s="72"/>
      <c r="I28" s="72"/>
      <c r="J28" s="72"/>
      <c r="K28" s="44"/>
      <c r="L28" s="33"/>
      <c r="M28" s="62"/>
    </row>
    <row r="29" spans="2:12" ht="20.25">
      <c r="B29" s="43"/>
      <c r="C29" s="14"/>
      <c r="D29" s="14"/>
      <c r="E29" s="74"/>
      <c r="F29" s="70"/>
      <c r="G29" s="57"/>
      <c r="H29" s="72"/>
      <c r="I29" s="72"/>
      <c r="J29" s="72"/>
      <c r="K29" s="44"/>
      <c r="L29" s="19"/>
    </row>
    <row r="30" spans="2:12" ht="20.25">
      <c r="B30" s="43"/>
      <c r="C30" s="70" t="s">
        <v>23</v>
      </c>
      <c r="D30" s="70" t="s">
        <v>16</v>
      </c>
      <c r="E30" s="74"/>
      <c r="F30" s="70" t="s">
        <v>9</v>
      </c>
      <c r="G30" s="70" t="s">
        <v>19</v>
      </c>
      <c r="H30" s="72">
        <v>6244.43</v>
      </c>
      <c r="I30" s="72"/>
      <c r="J30" s="14"/>
      <c r="K30" s="44"/>
      <c r="L30" s="19"/>
    </row>
    <row r="31" spans="2:12" ht="20.25">
      <c r="B31" s="43"/>
      <c r="C31" s="73"/>
      <c r="D31" s="73"/>
      <c r="E31" s="74"/>
      <c r="F31" s="70" t="s">
        <v>8</v>
      </c>
      <c r="G31" s="70" t="s">
        <v>32</v>
      </c>
      <c r="H31" s="14"/>
      <c r="I31" s="72">
        <f>165.54+687.42+765.6+3209.94+1693.29</f>
        <v>6521.79</v>
      </c>
      <c r="J31" s="14"/>
      <c r="K31" s="44"/>
      <c r="L31" s="19"/>
    </row>
    <row r="32" spans="2:13" ht="20.25">
      <c r="B32" s="43"/>
      <c r="C32" s="73"/>
      <c r="D32" s="73"/>
      <c r="E32" s="74"/>
      <c r="F32" s="70" t="s">
        <v>3</v>
      </c>
      <c r="G32" s="70" t="s">
        <v>33</v>
      </c>
      <c r="H32" s="72"/>
      <c r="I32" s="72"/>
      <c r="J32" s="72">
        <f>77.53+315+614.72+799.41</f>
        <v>1806.6599999999999</v>
      </c>
      <c r="K32" s="44"/>
      <c r="L32" s="19"/>
      <c r="M32" s="68"/>
    </row>
    <row r="33" spans="2:12" ht="20.25">
      <c r="B33" s="43"/>
      <c r="C33" s="14"/>
      <c r="D33" s="14"/>
      <c r="E33" s="18"/>
      <c r="K33" s="44"/>
      <c r="L33" s="19"/>
    </row>
    <row r="34" spans="2:14" ht="20.25">
      <c r="B34" s="43"/>
      <c r="C34" s="14"/>
      <c r="D34" s="14"/>
      <c r="E34" s="18"/>
      <c r="F34" s="70"/>
      <c r="G34" s="70"/>
      <c r="H34" s="72"/>
      <c r="I34" s="72"/>
      <c r="J34" s="72"/>
      <c r="K34" s="44"/>
      <c r="L34" s="19"/>
      <c r="N34" s="68"/>
    </row>
    <row r="35" spans="2:12" s="27" customFormat="1" ht="20.25">
      <c r="B35" s="34"/>
      <c r="C35" s="70"/>
      <c r="D35" s="70"/>
      <c r="E35" s="18"/>
      <c r="F35" s="70"/>
      <c r="G35" s="70"/>
      <c r="H35" s="75"/>
      <c r="I35" s="75"/>
      <c r="J35" s="75"/>
      <c r="K35" s="37"/>
      <c r="L35" s="33"/>
    </row>
    <row r="36" spans="2:12" s="27" customFormat="1" ht="20.25">
      <c r="B36" s="34"/>
      <c r="C36" s="70"/>
      <c r="D36" s="70"/>
      <c r="E36" s="18"/>
      <c r="F36" s="70"/>
      <c r="G36" s="70"/>
      <c r="H36" s="75" t="s">
        <v>10</v>
      </c>
      <c r="I36" s="76" t="s">
        <v>11</v>
      </c>
      <c r="J36" s="76" t="s">
        <v>12</v>
      </c>
      <c r="K36" s="37"/>
      <c r="L36" s="33"/>
    </row>
    <row r="37" spans="2:12" s="27" customFormat="1" ht="21" thickBot="1">
      <c r="B37" s="34"/>
      <c r="C37" s="71"/>
      <c r="D37" s="71"/>
      <c r="E37" s="18"/>
      <c r="F37" s="18"/>
      <c r="G37" s="57"/>
      <c r="H37" s="18"/>
      <c r="I37" s="18"/>
      <c r="J37" s="18"/>
      <c r="K37" s="37"/>
      <c r="L37" s="33"/>
    </row>
    <row r="38" spans="2:12" s="27" customFormat="1" ht="24.75" thickBot="1" thickTop="1">
      <c r="B38" s="63"/>
      <c r="C38" s="71"/>
      <c r="D38" s="71"/>
      <c r="E38" s="18"/>
      <c r="F38" s="77" t="s">
        <v>20</v>
      </c>
      <c r="G38" s="78"/>
      <c r="H38" s="79">
        <f>SUM(H18:H34)</f>
        <v>57582.6</v>
      </c>
      <c r="I38" s="79">
        <f>I19+I25+I31</f>
        <v>464364.61</v>
      </c>
      <c r="J38" s="79">
        <f>J20+J26+J32</f>
        <v>9946.869999999999</v>
      </c>
      <c r="K38" s="66"/>
      <c r="L38" s="33"/>
    </row>
    <row r="39" spans="2:12" s="67" customFormat="1" ht="29.25" customHeight="1" thickBot="1" thickTop="1">
      <c r="B39" s="55"/>
      <c r="C39" s="56"/>
      <c r="D39" s="56"/>
      <c r="E39" s="18"/>
      <c r="F39" s="18"/>
      <c r="G39" s="57"/>
      <c r="H39" s="79" t="s">
        <v>44</v>
      </c>
      <c r="I39" s="18"/>
      <c r="J39" s="18"/>
      <c r="K39" s="58"/>
      <c r="L39" s="65"/>
    </row>
    <row r="40" spans="2:12" s="14" customFormat="1" ht="21.75" thickTop="1">
      <c r="B40" s="55"/>
      <c r="C40" s="59"/>
      <c r="D40" s="59"/>
      <c r="E40" s="60"/>
      <c r="F40" s="46"/>
      <c r="K40" s="58"/>
      <c r="L40" s="18"/>
    </row>
    <row r="41" spans="2:12" s="14" customFormat="1" ht="20.25">
      <c r="B41" s="34"/>
      <c r="C41" s="40"/>
      <c r="D41" s="40"/>
      <c r="E41" s="6"/>
      <c r="F41" s="46"/>
      <c r="G41" s="47"/>
      <c r="H41" s="27"/>
      <c r="I41" s="27"/>
      <c r="J41" s="27"/>
      <c r="K41" s="37"/>
      <c r="L41" s="18"/>
    </row>
    <row r="42" spans="2:12" s="27" customFormat="1" ht="9" customHeight="1">
      <c r="B42" s="34"/>
      <c r="C42" s="40"/>
      <c r="D42" s="40"/>
      <c r="E42" s="6"/>
      <c r="F42" s="23"/>
      <c r="G42" s="47"/>
      <c r="K42" s="37"/>
      <c r="L42" s="33"/>
    </row>
    <row r="43" spans="2:12" s="27" customFormat="1" ht="19.5" thickBot="1">
      <c r="B43" s="48"/>
      <c r="C43" s="49"/>
      <c r="D43" s="49"/>
      <c r="E43" s="49"/>
      <c r="F43" s="61"/>
      <c r="G43" s="49"/>
      <c r="H43" s="49"/>
      <c r="I43" s="49"/>
      <c r="J43" s="49"/>
      <c r="K43" s="50"/>
      <c r="L43" s="33"/>
    </row>
    <row r="44" spans="2:12" s="21" customFormat="1" ht="9" customHeight="1" thickTop="1">
      <c r="B44" s="5"/>
      <c r="C44" s="5"/>
      <c r="D44" s="5"/>
      <c r="E44" s="5"/>
      <c r="F44" s="5"/>
      <c r="G44" s="5"/>
      <c r="H44" s="5"/>
      <c r="I44" s="5"/>
      <c r="J44" s="5"/>
      <c r="K44" s="5"/>
      <c r="L44" s="23"/>
    </row>
  </sheetData>
  <mergeCells count="1">
    <mergeCell ref="B10:K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2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50" zoomScaleNormal="50" workbookViewId="0" topLeftCell="A1">
      <selection activeCell="J34" sqref="J34"/>
    </sheetView>
  </sheetViews>
  <sheetFormatPr defaultColWidth="11.421875" defaultRowHeight="12.75"/>
  <cols>
    <col min="1" max="1" width="9.00390625" style="5" customWidth="1"/>
    <col min="2" max="2" width="7.7109375" style="5" customWidth="1"/>
    <col min="3" max="3" width="23.28125" style="5" bestFit="1" customWidth="1"/>
    <col min="4" max="4" width="16.421875" style="5" customWidth="1"/>
    <col min="5" max="5" width="10.421875" style="5" customWidth="1"/>
    <col min="6" max="6" width="64.140625" style="5" customWidth="1"/>
    <col min="7" max="7" width="76.140625" style="5" bestFit="1" customWidth="1"/>
    <col min="8" max="8" width="32.421875" style="5" customWidth="1"/>
    <col min="9" max="10" width="26.7109375" style="5" customWidth="1"/>
    <col min="11" max="11" width="14.28125" style="5" customWidth="1"/>
    <col min="12" max="12" width="15.7109375" style="5" customWidth="1"/>
    <col min="13" max="13" width="18.7109375" style="5" bestFit="1" customWidth="1"/>
    <col min="14" max="14" width="18.140625" style="5" bestFit="1" customWidth="1"/>
    <col min="15" max="15" width="17.421875" style="5" bestFit="1" customWidth="1"/>
    <col min="16" max="16384" width="11.421875" style="5" customWidth="1"/>
  </cols>
  <sheetData>
    <row r="1" spans="2:12" s="1" customFormat="1" ht="26.25">
      <c r="B1" s="2"/>
      <c r="L1" s="3"/>
    </row>
    <row r="2" spans="2:11" s="1" customFormat="1" ht="26.25">
      <c r="B2" s="2" t="str">
        <f>+'Sancion - TI-SUP'!B2</f>
        <v>ANEXO XIV al Memorandum D.T.E.E. N°  256/2011</v>
      </c>
      <c r="C2" s="4"/>
      <c r="D2" s="4"/>
      <c r="E2" s="4"/>
      <c r="F2" s="4"/>
      <c r="G2" s="4"/>
      <c r="H2" s="4"/>
      <c r="I2" s="4"/>
      <c r="J2" s="4"/>
      <c r="K2" s="4"/>
    </row>
    <row r="3" spans="3:11" ht="12.75">
      <c r="C3" s="7"/>
      <c r="D3" s="7"/>
      <c r="E3" s="7"/>
      <c r="F3" s="7"/>
      <c r="G3" s="7"/>
      <c r="H3" s="7"/>
      <c r="I3" s="7"/>
      <c r="J3" s="7"/>
      <c r="K3" s="7"/>
    </row>
    <row r="4" spans="1:12" s="10" customFormat="1" ht="11.25">
      <c r="A4" s="85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26.25">
      <c r="A5" s="85" t="s">
        <v>21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2:12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3"/>
    </row>
    <row r="7" spans="2:12" s="14" customFormat="1" ht="20.25">
      <c r="B7" s="5"/>
      <c r="C7" s="5"/>
      <c r="D7" s="5"/>
      <c r="E7" s="5"/>
      <c r="F7" s="5"/>
      <c r="G7" s="5"/>
      <c r="H7" s="19"/>
      <c r="I7" s="19"/>
      <c r="J7" s="19"/>
      <c r="K7" s="19"/>
      <c r="L7" s="18"/>
    </row>
    <row r="8" spans="2:12" ht="20.25">
      <c r="B8" s="15" t="s">
        <v>5</v>
      </c>
      <c r="C8" s="16"/>
      <c r="D8" s="16"/>
      <c r="E8" s="16"/>
      <c r="F8" s="16"/>
      <c r="G8" s="16"/>
      <c r="H8" s="17"/>
      <c r="I8" s="17"/>
      <c r="J8" s="17"/>
      <c r="K8" s="17"/>
      <c r="L8" s="19"/>
    </row>
    <row r="9" spans="2:12" s="14" customFormat="1" ht="20.25">
      <c r="B9" s="5"/>
      <c r="C9" s="20"/>
      <c r="D9" s="20"/>
      <c r="E9" s="20"/>
      <c r="F9" s="20"/>
      <c r="G9" s="5"/>
      <c r="H9" s="19"/>
      <c r="I9" s="19"/>
      <c r="J9" s="19"/>
      <c r="K9" s="19"/>
      <c r="L9" s="18"/>
    </row>
    <row r="10" spans="2:12" ht="18.75">
      <c r="B10" s="88" t="s">
        <v>6</v>
      </c>
      <c r="C10" s="88"/>
      <c r="D10" s="88"/>
      <c r="E10" s="88"/>
      <c r="F10" s="88"/>
      <c r="G10" s="88"/>
      <c r="H10" s="88"/>
      <c r="I10" s="88"/>
      <c r="J10" s="88"/>
      <c r="K10" s="88"/>
      <c r="L10" s="19"/>
    </row>
    <row r="11" spans="2:12" ht="16.5" thickBot="1">
      <c r="B11" s="21"/>
      <c r="C11" s="22"/>
      <c r="D11" s="22"/>
      <c r="E11" s="22"/>
      <c r="F11" s="22"/>
      <c r="G11" s="21"/>
      <c r="H11" s="23"/>
      <c r="I11" s="23"/>
      <c r="J11" s="23"/>
      <c r="K11" s="23"/>
      <c r="L11" s="19"/>
    </row>
    <row r="12" spans="2:12" s="21" customFormat="1" ht="16.5" thickTop="1">
      <c r="B12" s="24">
        <v>1</v>
      </c>
      <c r="C12" s="25"/>
      <c r="D12" s="25"/>
      <c r="E12" s="25"/>
      <c r="F12" s="25"/>
      <c r="G12" s="25"/>
      <c r="H12" s="25"/>
      <c r="I12" s="25"/>
      <c r="J12" s="25"/>
      <c r="K12" s="26"/>
      <c r="L12" s="23"/>
    </row>
    <row r="13" spans="2:12" s="21" customFormat="1" ht="19.5">
      <c r="B13" s="28" t="str">
        <f>+'Sancion - TI-SUP'!B13</f>
        <v>JUNIO A NOVIEMBRE DE 2009</v>
      </c>
      <c r="C13" s="29"/>
      <c r="D13" s="29"/>
      <c r="E13" s="30"/>
      <c r="F13" s="30"/>
      <c r="G13" s="30"/>
      <c r="H13" s="31"/>
      <c r="I13" s="31"/>
      <c r="J13" s="31"/>
      <c r="K13" s="32"/>
      <c r="L13" s="23"/>
    </row>
    <row r="14" spans="2:12" s="27" customFormat="1" ht="20.25" thickBot="1">
      <c r="B14" s="34"/>
      <c r="C14" s="35"/>
      <c r="D14" s="35"/>
      <c r="E14" s="33"/>
      <c r="F14" s="33"/>
      <c r="G14" s="36"/>
      <c r="H14" s="33"/>
      <c r="I14" s="33"/>
      <c r="J14" s="33"/>
      <c r="K14" s="37"/>
      <c r="L14" s="33"/>
    </row>
    <row r="15" spans="2:12" s="27" customFormat="1" ht="19.5" hidden="1">
      <c r="B15" s="28" t="s">
        <v>2</v>
      </c>
      <c r="C15" s="38"/>
      <c r="D15" s="38"/>
      <c r="E15" s="31"/>
      <c r="F15" s="30"/>
      <c r="G15" s="30"/>
      <c r="H15" s="39"/>
      <c r="I15" s="39"/>
      <c r="J15" s="39"/>
      <c r="K15" s="32"/>
      <c r="L15" s="33"/>
    </row>
    <row r="16" spans="2:12" s="27" customFormat="1" ht="19.5" hidden="1">
      <c r="B16" s="34"/>
      <c r="C16" s="35"/>
      <c r="D16" s="35"/>
      <c r="E16" s="33"/>
      <c r="F16" s="36"/>
      <c r="G16" s="36"/>
      <c r="H16" s="6"/>
      <c r="I16" s="6"/>
      <c r="J16" s="6"/>
      <c r="K16" s="37"/>
      <c r="L16" s="33"/>
    </row>
    <row r="17" spans="2:12" s="27" customFormat="1" ht="20.25" thickBot="1" thickTop="1">
      <c r="B17" s="34"/>
      <c r="E17" s="33"/>
      <c r="F17" s="84" t="s">
        <v>20</v>
      </c>
      <c r="H17" s="80">
        <f>'Sancion - TI-SUP'!H38</f>
        <v>57582.6</v>
      </c>
      <c r="I17" s="80">
        <f>'Sancion - TI-SUP'!I38</f>
        <v>464364.61</v>
      </c>
      <c r="J17" s="80">
        <f>'Sancion - TI-SUP'!J38</f>
        <v>9946.869999999999</v>
      </c>
      <c r="K17" s="37"/>
      <c r="L17" s="33"/>
    </row>
    <row r="18" spans="2:12" ht="19.5" thickTop="1">
      <c r="B18" s="43"/>
      <c r="E18" s="19"/>
      <c r="F18" s="52"/>
      <c r="G18" s="52"/>
      <c r="H18" s="51"/>
      <c r="I18" s="51"/>
      <c r="J18" s="51"/>
      <c r="K18" s="44"/>
      <c r="L18" s="19"/>
    </row>
    <row r="19" spans="2:12" ht="18.75">
      <c r="B19" s="34"/>
      <c r="C19" s="69" t="s">
        <v>25</v>
      </c>
      <c r="D19" s="52" t="s">
        <v>13</v>
      </c>
      <c r="E19" s="45"/>
      <c r="F19" s="52" t="s">
        <v>9</v>
      </c>
      <c r="G19" s="52" t="s">
        <v>19</v>
      </c>
      <c r="H19" s="51">
        <v>22487.59</v>
      </c>
      <c r="I19" s="51"/>
      <c r="J19" s="27"/>
      <c r="K19" s="37"/>
      <c r="L19" s="19"/>
    </row>
    <row r="20" spans="2:12" s="27" customFormat="1" ht="18.75">
      <c r="B20" s="34"/>
      <c r="C20" s="53"/>
      <c r="D20" s="53"/>
      <c r="E20" s="45"/>
      <c r="F20" s="52" t="s">
        <v>8</v>
      </c>
      <c r="G20" s="52" t="s">
        <v>34</v>
      </c>
      <c r="I20" s="51">
        <f>14112.54+350.46+25552.48</f>
        <v>40015.479999999996</v>
      </c>
      <c r="K20" s="37"/>
      <c r="L20" s="33"/>
    </row>
    <row r="21" spans="2:13" s="27" customFormat="1" ht="18.75">
      <c r="B21" s="34"/>
      <c r="C21" s="53"/>
      <c r="D21" s="53"/>
      <c r="E21" s="45"/>
      <c r="F21" s="52" t="s">
        <v>3</v>
      </c>
      <c r="G21" s="52" t="s">
        <v>35</v>
      </c>
      <c r="H21" s="51"/>
      <c r="I21" s="51"/>
      <c r="J21" s="51">
        <f>6393.55+5571.76</f>
        <v>11965.310000000001</v>
      </c>
      <c r="K21" s="37"/>
      <c r="L21" s="33"/>
      <c r="M21" s="62"/>
    </row>
    <row r="22" spans="2:14" s="27" customFormat="1" ht="18.75">
      <c r="B22" s="34"/>
      <c r="E22" s="45"/>
      <c r="K22" s="37"/>
      <c r="L22" s="33"/>
      <c r="N22" s="62"/>
    </row>
    <row r="23" spans="2:14" s="27" customFormat="1" ht="18.75">
      <c r="B23" s="34"/>
      <c r="E23" s="45"/>
      <c r="F23" s="52"/>
      <c r="G23" s="52"/>
      <c r="H23" s="51"/>
      <c r="I23" s="51"/>
      <c r="J23" s="51"/>
      <c r="K23" s="37"/>
      <c r="L23" s="33"/>
      <c r="M23" s="62"/>
      <c r="N23" s="62"/>
    </row>
    <row r="24" spans="2:12" s="27" customFormat="1" ht="18.75">
      <c r="B24" s="34"/>
      <c r="E24" s="45"/>
      <c r="F24" s="52"/>
      <c r="G24" s="52"/>
      <c r="H24" s="51"/>
      <c r="I24" s="51"/>
      <c r="J24" s="51"/>
      <c r="K24" s="37"/>
      <c r="L24" s="33"/>
    </row>
    <row r="25" spans="2:12" s="27" customFormat="1" ht="18.75">
      <c r="B25" s="34"/>
      <c r="C25" s="52" t="s">
        <v>26</v>
      </c>
      <c r="D25" s="52" t="s">
        <v>14</v>
      </c>
      <c r="E25" s="45"/>
      <c r="F25" s="52" t="s">
        <v>9</v>
      </c>
      <c r="G25" s="52" t="s">
        <v>19</v>
      </c>
      <c r="H25" s="51">
        <v>70898.39</v>
      </c>
      <c r="I25" s="51"/>
      <c r="K25" s="37"/>
      <c r="L25" s="33"/>
    </row>
    <row r="26" spans="2:13" s="27" customFormat="1" ht="18.75">
      <c r="B26" s="34"/>
      <c r="C26" s="52"/>
      <c r="D26" s="52"/>
      <c r="E26" s="45"/>
      <c r="F26" s="52" t="s">
        <v>8</v>
      </c>
      <c r="G26" s="52" t="s">
        <v>36</v>
      </c>
      <c r="I26" s="51">
        <f>5611.9+709.42+3179.83+3681.07+1617.05</f>
        <v>14799.269999999999</v>
      </c>
      <c r="K26" s="37"/>
      <c r="L26" s="33"/>
      <c r="M26" s="62"/>
    </row>
    <row r="27" spans="2:12" s="27" customFormat="1" ht="18.75">
      <c r="B27" s="34"/>
      <c r="C27" s="54"/>
      <c r="D27" s="54"/>
      <c r="E27" s="33"/>
      <c r="F27" s="52" t="s">
        <v>3</v>
      </c>
      <c r="G27" s="52" t="s">
        <v>37</v>
      </c>
      <c r="H27" s="42"/>
      <c r="I27" s="42"/>
      <c r="J27" s="51">
        <f>837.71+888.06+8466.75</f>
        <v>10192.52</v>
      </c>
      <c r="K27" s="37"/>
      <c r="L27" s="33"/>
    </row>
    <row r="28" spans="2:13" s="27" customFormat="1" ht="18.75">
      <c r="B28" s="34"/>
      <c r="E28" s="33"/>
      <c r="K28" s="37"/>
      <c r="L28" s="33"/>
      <c r="M28" s="62"/>
    </row>
    <row r="29" spans="2:12" s="27" customFormat="1" ht="18.75">
      <c r="B29" s="34"/>
      <c r="E29" s="33"/>
      <c r="F29" s="52"/>
      <c r="G29" s="52"/>
      <c r="H29" s="42"/>
      <c r="I29" s="42"/>
      <c r="J29" s="51"/>
      <c r="K29" s="37"/>
      <c r="L29" s="33"/>
    </row>
    <row r="30" spans="2:12" s="27" customFormat="1" ht="18.75">
      <c r="B30" s="34"/>
      <c r="E30" s="33"/>
      <c r="F30" s="52"/>
      <c r="G30" s="52"/>
      <c r="H30" s="42"/>
      <c r="I30" s="42"/>
      <c r="J30" s="51"/>
      <c r="K30" s="37"/>
      <c r="L30" s="33"/>
    </row>
    <row r="31" spans="2:12" s="27" customFormat="1" ht="18.75">
      <c r="B31" s="34"/>
      <c r="C31" s="52" t="s">
        <v>27</v>
      </c>
      <c r="D31" s="52" t="s">
        <v>15</v>
      </c>
      <c r="E31" s="33"/>
      <c r="F31" s="52" t="s">
        <v>9</v>
      </c>
      <c r="G31" s="52" t="s">
        <v>19</v>
      </c>
      <c r="H31" s="51">
        <v>97290.53</v>
      </c>
      <c r="I31" s="51"/>
      <c r="K31" s="37"/>
      <c r="L31" s="33"/>
    </row>
    <row r="32" spans="2:12" s="27" customFormat="1" ht="18.75">
      <c r="B32" s="34"/>
      <c r="C32" s="52"/>
      <c r="D32" s="52"/>
      <c r="E32" s="33"/>
      <c r="F32" s="52" t="s">
        <v>8</v>
      </c>
      <c r="G32" s="52" t="s">
        <v>40</v>
      </c>
      <c r="I32" s="51">
        <f>22920.21+41267.63+9182.27+105.61+18731.36+19614.67+310.07+686.76+1074.89+11815.76+2494.13+3655.48+19.91+574.77</f>
        <v>132453.52</v>
      </c>
      <c r="K32" s="37"/>
      <c r="L32" s="33"/>
    </row>
    <row r="33" spans="2:12" s="27" customFormat="1" ht="18.75">
      <c r="B33" s="34"/>
      <c r="C33" s="52"/>
      <c r="D33" s="52"/>
      <c r="E33" s="33"/>
      <c r="F33" s="52"/>
      <c r="G33" s="52" t="s">
        <v>39</v>
      </c>
      <c r="I33" s="51"/>
      <c r="K33" s="37"/>
      <c r="L33" s="33"/>
    </row>
    <row r="34" spans="2:14" s="27" customFormat="1" ht="18.75">
      <c r="B34" s="34"/>
      <c r="C34" s="52"/>
      <c r="D34" s="52"/>
      <c r="E34" s="33"/>
      <c r="F34" s="52" t="s">
        <v>3</v>
      </c>
      <c r="G34" s="52" t="s">
        <v>38</v>
      </c>
      <c r="H34" s="42"/>
      <c r="I34" s="42"/>
      <c r="J34" s="51">
        <f>10630.28+29583.5+7044.81+70.4+23140.98+2698.24+3380.52</f>
        <v>76548.73000000001</v>
      </c>
      <c r="K34" s="37"/>
      <c r="L34" s="33"/>
      <c r="N34" s="62"/>
    </row>
    <row r="35" spans="2:12" s="27" customFormat="1" ht="18.75">
      <c r="B35" s="34"/>
      <c r="C35" s="52"/>
      <c r="D35" s="52"/>
      <c r="E35" s="33"/>
      <c r="K35" s="37"/>
      <c r="L35" s="33"/>
    </row>
    <row r="36" spans="2:15" s="27" customFormat="1" ht="18.75">
      <c r="B36" s="34"/>
      <c r="C36" s="52"/>
      <c r="D36" s="52"/>
      <c r="E36" s="33"/>
      <c r="H36" s="42"/>
      <c r="I36" s="42"/>
      <c r="J36" s="51"/>
      <c r="K36" s="37"/>
      <c r="L36" s="33"/>
      <c r="O36" s="62"/>
    </row>
    <row r="37" spans="2:12" s="27" customFormat="1" ht="18.75">
      <c r="B37" s="34"/>
      <c r="C37" s="52"/>
      <c r="D37" s="52"/>
      <c r="E37" s="33"/>
      <c r="F37" s="52"/>
      <c r="G37" s="52"/>
      <c r="H37" s="42"/>
      <c r="I37" s="42"/>
      <c r="J37" s="51"/>
      <c r="K37" s="37"/>
      <c r="L37" s="33"/>
    </row>
    <row r="38" spans="2:12" s="27" customFormat="1" ht="18.75">
      <c r="B38" s="34"/>
      <c r="C38" s="52"/>
      <c r="D38" s="52"/>
      <c r="E38" s="33"/>
      <c r="F38" s="52"/>
      <c r="G38" s="52"/>
      <c r="H38" s="42"/>
      <c r="I38" s="42"/>
      <c r="J38" s="42"/>
      <c r="K38" s="37"/>
      <c r="L38" s="33"/>
    </row>
    <row r="39" spans="2:12" s="27" customFormat="1" ht="26.25" customHeight="1">
      <c r="B39" s="34"/>
      <c r="C39" s="52"/>
      <c r="D39" s="52"/>
      <c r="E39" s="33"/>
      <c r="F39" s="52"/>
      <c r="G39" s="52"/>
      <c r="H39" s="76" t="s">
        <v>10</v>
      </c>
      <c r="I39" s="76" t="s">
        <v>11</v>
      </c>
      <c r="J39" s="76" t="s">
        <v>12</v>
      </c>
      <c r="K39" s="37"/>
      <c r="L39" s="33"/>
    </row>
    <row r="40" spans="2:12" s="27" customFormat="1" ht="20.25" thickBot="1">
      <c r="B40" s="34"/>
      <c r="C40" s="41"/>
      <c r="D40" s="41"/>
      <c r="E40" s="33"/>
      <c r="F40" s="33"/>
      <c r="G40" s="36"/>
      <c r="H40" s="33"/>
      <c r="I40" s="33"/>
      <c r="J40" s="33"/>
      <c r="K40" s="37"/>
      <c r="L40" s="33"/>
    </row>
    <row r="41" spans="2:12" s="27" customFormat="1" ht="33.75" customHeight="1" thickBot="1" thickTop="1">
      <c r="B41" s="63"/>
      <c r="C41" s="64"/>
      <c r="D41" s="64"/>
      <c r="E41" s="65"/>
      <c r="F41" s="81" t="s">
        <v>7</v>
      </c>
      <c r="G41" s="82"/>
      <c r="H41" s="83">
        <f>SUM(H16:H36)</f>
        <v>248259.11000000002</v>
      </c>
      <c r="I41" s="83">
        <f>+I20+I26+I32+I17</f>
        <v>651632.88</v>
      </c>
      <c r="J41" s="83">
        <f>+J21+J27+J34+J17</f>
        <v>108653.43000000001</v>
      </c>
      <c r="K41" s="66"/>
      <c r="L41" s="33"/>
    </row>
    <row r="42" spans="2:12" s="67" customFormat="1" ht="29.25" customHeight="1" thickBot="1" thickTop="1">
      <c r="B42" s="55"/>
      <c r="C42" s="56"/>
      <c r="D42" s="56"/>
      <c r="E42" s="18"/>
      <c r="F42" s="18"/>
      <c r="G42" s="57"/>
      <c r="H42" s="87" t="s">
        <v>44</v>
      </c>
      <c r="I42" s="18"/>
      <c r="J42" s="18"/>
      <c r="K42" s="58"/>
      <c r="L42" s="65"/>
    </row>
    <row r="43" spans="2:12" s="27" customFormat="1" ht="20.25" thickBot="1" thickTop="1">
      <c r="B43" s="48"/>
      <c r="C43" s="49"/>
      <c r="D43" s="49"/>
      <c r="E43" s="49"/>
      <c r="F43" s="61"/>
      <c r="G43" s="49"/>
      <c r="H43" s="49"/>
      <c r="I43" s="49"/>
      <c r="J43" s="49"/>
      <c r="K43" s="50"/>
      <c r="L43" s="33"/>
    </row>
    <row r="44" spans="2:12" s="21" customFormat="1" ht="9" customHeight="1" thickTop="1">
      <c r="B44" s="5"/>
      <c r="C44" s="5"/>
      <c r="D44" s="5"/>
      <c r="E44" s="5"/>
      <c r="F44" s="5"/>
      <c r="G44" s="5"/>
      <c r="H44" s="5"/>
      <c r="I44" s="5"/>
      <c r="J44" s="5"/>
      <c r="K44" s="5"/>
      <c r="L44" s="23"/>
    </row>
  </sheetData>
  <mergeCells count="1">
    <mergeCell ref="B10:K10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2011-04-20T15:03:59Z</cp:lastPrinted>
  <dcterms:created xsi:type="dcterms:W3CDTF">1998-09-02T21:36:20Z</dcterms:created>
  <dcterms:modified xsi:type="dcterms:W3CDTF">2011-05-19T19:20:01Z</dcterms:modified>
  <cp:category/>
  <cp:version/>
  <cp:contentType/>
  <cp:contentStatus/>
</cp:coreProperties>
</file>