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08" yWindow="65500" windowWidth="6180" windowHeight="7020" tabRatio="662" activeTab="0"/>
  </bookViews>
  <sheets>
    <sheet name="TOTAL" sheetId="1" r:id="rId1"/>
    <sheet name="Datos1" sheetId="2" r:id="rId2"/>
  </sheets>
  <definedNames>
    <definedName name="_xlnm.Print_Area" localSheetId="1">'Datos1'!$A$1:$P$51</definedName>
    <definedName name="_xlnm.Print_Area" localSheetId="0">'TOTAL'!$A$1:$M$34</definedName>
  </definedNames>
  <calcPr fullCalcOnLoad="1"/>
</workbook>
</file>

<file path=xl/comments1.xml><?xml version="1.0" encoding="utf-8"?>
<comments xmlns="http://schemas.openxmlformats.org/spreadsheetml/2006/main">
  <authors>
    <author>pleoni</author>
  </authors>
  <commentList>
    <comment ref="B13" authorId="0">
      <text>
        <r>
          <rPr>
            <b/>
            <sz val="8"/>
            <rFont val="Tahoma"/>
            <family val="0"/>
          </rPr>
          <t>pleoni:</t>
        </r>
        <r>
          <rPr>
            <sz val="8"/>
            <rFont val="Tahoma"/>
            <family val="0"/>
          </rPr>
          <t xml:space="preserve">
OJO CON LOS INDICES
</t>
        </r>
      </text>
    </comment>
  </commentList>
</comments>
</file>

<file path=xl/sharedStrings.xml><?xml version="1.0" encoding="utf-8"?>
<sst xmlns="http://schemas.openxmlformats.org/spreadsheetml/2006/main" count="83" uniqueCount="79">
  <si>
    <t>LÍNEAS</t>
  </si>
  <si>
    <t xml:space="preserve">ENTE NACIONAL REGULADOR </t>
  </si>
  <si>
    <t>DE LA ELECTRICIDAD</t>
  </si>
  <si>
    <t>1.-</t>
  </si>
  <si>
    <t>2.-</t>
  </si>
  <si>
    <t>CONEXIÓN</t>
  </si>
  <si>
    <t>2.1.-</t>
  </si>
  <si>
    <t>Transformación</t>
  </si>
  <si>
    <t>2.2.-</t>
  </si>
  <si>
    <t>Salidas</t>
  </si>
  <si>
    <t xml:space="preserve">TOTAL </t>
  </si>
  <si>
    <t>Categoría Clase "A"</t>
  </si>
  <si>
    <t>1.1.-</t>
  </si>
  <si>
    <t>Categoría Clase "B"</t>
  </si>
  <si>
    <t>Categoría Clase "C"</t>
  </si>
  <si>
    <t>1.2.-</t>
  </si>
  <si>
    <t>1.3.-</t>
  </si>
  <si>
    <t>3.-</t>
  </si>
  <si>
    <t>POTENCIA REACTIVA</t>
  </si>
  <si>
    <r>
      <t>PMMH</t>
    </r>
    <r>
      <rPr>
        <sz val="10"/>
        <rFont val="Times New Roman"/>
        <family val="1"/>
      </rPr>
      <t xml:space="preserve"> = Penalizaciones Medias Mensuales Históricas aplicadas para cada tipo de equipamiento</t>
    </r>
  </si>
  <si>
    <r>
      <t>DMH</t>
    </r>
    <r>
      <rPr>
        <sz val="10"/>
        <rFont val="Times New Roman"/>
        <family val="1"/>
      </rPr>
      <t xml:space="preserve">  = Disponibilidad Media Histórica del período considerado por cantidad de unidades</t>
    </r>
  </si>
  <si>
    <t>Parámetros definidos por Resolución ENRE N° 1319/98</t>
  </si>
  <si>
    <r>
      <t>Tfam</t>
    </r>
    <r>
      <rPr>
        <sz val="10"/>
        <rFont val="Times New Roman"/>
        <family val="1"/>
      </rPr>
      <t xml:space="preserve"> = Tasa de falla anual móvil del mes</t>
    </r>
  </si>
  <si>
    <t>DMH</t>
  </si>
  <si>
    <t>Tfamp</t>
  </si>
  <si>
    <t>DAM</t>
  </si>
  <si>
    <t>Tfam</t>
  </si>
  <si>
    <t>PREMIO</t>
  </si>
  <si>
    <r>
      <t>ut</t>
    </r>
    <r>
      <rPr>
        <sz val="10"/>
        <rFont val="Times New Roman"/>
        <family val="1"/>
      </rPr>
      <t xml:space="preserve"> = Cantidad total de unidades</t>
    </r>
  </si>
  <si>
    <r>
      <t>hj</t>
    </r>
    <r>
      <rPr>
        <sz val="10"/>
        <rFont val="Times New Roman"/>
        <family val="1"/>
      </rPr>
      <t xml:space="preserve"> = Horas indisponibles del equipo j</t>
    </r>
  </si>
  <si>
    <r>
      <t>uj</t>
    </r>
    <r>
      <rPr>
        <sz val="10"/>
        <rFont val="Times New Roman"/>
        <family val="1"/>
      </rPr>
      <t xml:space="preserve"> = Unidad de equipo j</t>
    </r>
  </si>
  <si>
    <t>SISTEMA DE TRANSPORTE DE ENERGÍA ELÉCTRICA EN ALTA TENSIÓN</t>
  </si>
  <si>
    <t>TRANSENER S.A.</t>
  </si>
  <si>
    <t>SISTEMA DE TRANSPORTE DE ENERGÍA ELÉCTRICA EN ALTA TENSIÓN - TRANSENER S.A.</t>
  </si>
  <si>
    <r>
      <t>DAM</t>
    </r>
    <r>
      <rPr>
        <sz val="10"/>
        <rFont val="Times New Roman"/>
        <family val="1"/>
      </rPr>
      <t xml:space="preserve">  = Disponibilidad Media Anual Móvil</t>
    </r>
  </si>
  <si>
    <t>Parámetrros correspondientes al mes de:</t>
  </si>
  <si>
    <t>PARÁMETROS DE CÁLCULO</t>
  </si>
  <si>
    <t>PMMH</t>
  </si>
  <si>
    <t>LINEAS</t>
  </si>
  <si>
    <t>TRAFOS</t>
  </si>
  <si>
    <t>SALIDAS</t>
  </si>
  <si>
    <t>REACTIVO</t>
  </si>
  <si>
    <t>CLASE "A"</t>
  </si>
  <si>
    <t>CLASE "B"</t>
  </si>
  <si>
    <t>CLASE "C"</t>
  </si>
  <si>
    <t>EQUIPO</t>
  </si>
  <si>
    <t>Índices</t>
  </si>
  <si>
    <t>UNIDAD</t>
  </si>
  <si>
    <t>[km]</t>
  </si>
  <si>
    <t>[MVA]</t>
  </si>
  <si>
    <t>[salida]</t>
  </si>
  <si>
    <t>[MVAr]</t>
  </si>
  <si>
    <t>(*)</t>
  </si>
  <si>
    <t>En SALIDAS las fallas son por UNIDAD y no por 100 salidas</t>
  </si>
  <si>
    <t>Parámetros
Fijos</t>
  </si>
  <si>
    <t>Datos
Calculados</t>
  </si>
  <si>
    <t xml:space="preserve">å </t>
  </si>
  <si>
    <r>
      <t xml:space="preserve"> [$ / </t>
    </r>
    <r>
      <rPr>
        <b/>
        <sz val="10"/>
        <rFont val="Times New Roman"/>
        <family val="1"/>
      </rPr>
      <t>UNIDAD</t>
    </r>
    <r>
      <rPr>
        <sz val="10"/>
        <rFont val="Times New Roman"/>
        <family val="1"/>
      </rPr>
      <t xml:space="preserve"> - mes]</t>
    </r>
  </si>
  <si>
    <r>
      <t xml:space="preserve"> [UNIDAD</t>
    </r>
    <r>
      <rPr>
        <sz val="10"/>
        <rFont val="Times New Roman"/>
        <family val="1"/>
      </rPr>
      <t>h / año móvil]</t>
    </r>
  </si>
  <si>
    <t xml:space="preserve"> [hs./ año]</t>
  </si>
  <si>
    <t xml:space="preserve"> [UNIDAD]</t>
  </si>
  <si>
    <t xml:space="preserve"> [salidas forzadas año móvil]</t>
  </si>
  <si>
    <r>
      <t xml:space="preserve"> [fallas / 100 </t>
    </r>
    <r>
      <rPr>
        <b/>
        <sz val="10"/>
        <rFont val="Times New Roman"/>
        <family val="1"/>
      </rPr>
      <t>UNIDAD</t>
    </r>
    <r>
      <rPr>
        <sz val="10"/>
        <rFont val="Times New Roman"/>
        <family val="1"/>
      </rPr>
      <t xml:space="preserve"> - año móvil] (*)</t>
    </r>
  </si>
  <si>
    <r>
      <t xml:space="preserve"> [fallas / 100 </t>
    </r>
    <r>
      <rPr>
        <b/>
        <sz val="10"/>
        <rFont val="Times New Roman"/>
        <family val="1"/>
      </rPr>
      <t>UNIDAD</t>
    </r>
    <r>
      <rPr>
        <sz val="10"/>
        <rFont val="Times New Roman"/>
        <family val="1"/>
      </rPr>
      <t xml:space="preserve"> - año] (*)</t>
    </r>
  </si>
  <si>
    <r>
      <t xml:space="preserve">å </t>
    </r>
    <r>
      <rPr>
        <sz val="15"/>
        <rFont val="Times New Roman"/>
        <family val="1"/>
      </rPr>
      <t>hj * uj</t>
    </r>
  </si>
  <si>
    <t>h año móvil</t>
  </si>
  <si>
    <t>ut</t>
  </si>
  <si>
    <r>
      <t>Tfamp</t>
    </r>
    <r>
      <rPr>
        <sz val="10"/>
        <rFont val="Times New Roman"/>
        <family val="1"/>
      </rPr>
      <t xml:space="preserve"> = Tasa de falla promedio anual móvil registrada en el primer período tarifario</t>
    </r>
  </si>
  <si>
    <t>INCENTIVO MENSUAL A APLICAR</t>
  </si>
  <si>
    <t>1er término</t>
  </si>
  <si>
    <t>compara</t>
  </si>
  <si>
    <t>2do término</t>
  </si>
  <si>
    <t>corchetes</t>
  </si>
  <si>
    <t>premio</t>
  </si>
  <si>
    <t>CALCULO  DE  PREMIO</t>
  </si>
  <si>
    <r>
      <t xml:space="preserve">Incremento </t>
    </r>
    <r>
      <rPr>
        <b/>
        <sz val="8"/>
        <rFont val="Times New Roman"/>
        <family val="1"/>
      </rPr>
      <t>(1)</t>
    </r>
  </si>
  <si>
    <t>(1) Incremento del 50% del Incentivo mensual conforme lo establecido en el Acta Acuerdo - Punto 6.1.4.</t>
  </si>
  <si>
    <t>ANEXO VIII al Memorándum  D.T.E.E. N°           /2014</t>
  </si>
  <si>
    <t>Asociado al desempeño durante los doce meses anteriores a Julio de 2013</t>
  </si>
</sst>
</file>

<file path=xl/styles.xml><?xml version="1.0" encoding="utf-8"?>
<styleSheet xmlns="http://schemas.openxmlformats.org/spreadsheetml/2006/main">
  <numFmts count="2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0_)"/>
    <numFmt numFmtId="165" formatCode="0.0000"/>
    <numFmt numFmtId="166" formatCode="0.000"/>
    <numFmt numFmtId="167" formatCode="&quot;$&quot;#,##0.00"/>
    <numFmt numFmtId="168" formatCode="0.000000"/>
    <numFmt numFmtId="169" formatCode="&quot;$&quot;#,##0.000"/>
    <numFmt numFmtId="170" formatCode="&quot;$&quot;#,##0.00;\(&quot;$&quot;#,##0.00\)"/>
    <numFmt numFmtId="171" formatCode="#,##0.00_ ;[Red]\-#,##0.00\ "/>
    <numFmt numFmtId="172" formatCode="0.00000"/>
    <numFmt numFmtId="173" formatCode="&quot;$&quot;#,##0.0000"/>
    <numFmt numFmtId="174" formatCode="&quot;$&quot;#,##0.00000"/>
    <numFmt numFmtId="175" formatCode="d\-m\-yy"/>
  </numFmts>
  <fonts count="3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u val="single"/>
      <sz val="14"/>
      <name val="Times New Roman"/>
      <family val="1"/>
    </font>
    <font>
      <b/>
      <u val="single"/>
      <sz val="16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20"/>
      <name val="MS Sans Serif"/>
      <family val="0"/>
    </font>
    <font>
      <sz val="8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4"/>
      <name val="Times New Roman"/>
      <family val="1"/>
    </font>
    <font>
      <b/>
      <i/>
      <u val="single"/>
      <sz val="10"/>
      <name val="Times New Roman"/>
      <family val="1"/>
    </font>
    <font>
      <sz val="14"/>
      <name val="MS Sans Serif"/>
      <family val="0"/>
    </font>
    <font>
      <sz val="12"/>
      <color indexed="9"/>
      <name val="Times New Roman"/>
      <family val="1"/>
    </font>
    <font>
      <u val="single"/>
      <sz val="12"/>
      <name val="Times New Roman"/>
      <family val="1"/>
    </font>
    <font>
      <sz val="15"/>
      <name val="Symbol"/>
      <family val="1"/>
    </font>
    <font>
      <sz val="15"/>
      <name val="Times New Roman"/>
      <family val="1"/>
    </font>
    <font>
      <u val="single"/>
      <sz val="10"/>
      <name val="Times New Roman"/>
      <family val="1"/>
    </font>
    <font>
      <sz val="12"/>
      <name val="Symbol"/>
      <family val="1"/>
    </font>
    <font>
      <b/>
      <sz val="14"/>
      <name val="MS Sans Serif"/>
      <family val="2"/>
    </font>
    <font>
      <b/>
      <sz val="12"/>
      <name val="MS Sans Serif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MS Sans Serif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double"/>
      <right style="double"/>
      <top style="double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ck"/>
      <right style="thick"/>
      <top style="thick"/>
      <bottom style="thick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 style="double"/>
      <right style="double"/>
      <top style="double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ck"/>
      <right style="double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2" fillId="0" borderId="0">
      <alignment/>
      <protection/>
    </xf>
    <xf numFmtId="9" fontId="0" fillId="0" borderId="0" applyFont="0" applyFill="0" applyBorder="0" applyAlignment="0" applyProtection="0"/>
  </cellStyleXfs>
  <cellXfs count="231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Fill="1" applyBorder="1" applyAlignment="1" applyProtection="1">
      <alignment horizontal="centerContinuous"/>
      <protection/>
    </xf>
    <xf numFmtId="0" fontId="14" fillId="0" borderId="0" xfId="0" applyNumberFormat="1" applyFont="1" applyAlignment="1">
      <alignment horizontal="left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Fill="1" applyBorder="1" applyAlignment="1" applyProtection="1">
      <alignment horizontal="left"/>
      <protection/>
    </xf>
    <xf numFmtId="0" fontId="11" fillId="0" borderId="0" xfId="0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0" borderId="2" xfId="0" applyFont="1" applyBorder="1" applyAlignment="1">
      <alignment/>
    </xf>
    <xf numFmtId="0" fontId="18" fillId="0" borderId="3" xfId="0" applyFont="1" applyBorder="1" applyAlignment="1">
      <alignment/>
    </xf>
    <xf numFmtId="0" fontId="19" fillId="0" borderId="0" xfId="0" applyFont="1" applyAlignment="1">
      <alignment/>
    </xf>
    <xf numFmtId="0" fontId="20" fillId="0" borderId="4" xfId="0" applyFon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9" fillId="0" borderId="0" xfId="0" applyNumberFormat="1" applyFont="1" applyAlignment="1">
      <alignment horizontal="centerContinuous"/>
    </xf>
    <xf numFmtId="0" fontId="20" fillId="0" borderId="0" xfId="0" applyFont="1" applyBorder="1" applyAlignment="1">
      <alignment horizontal="centerContinuous"/>
    </xf>
    <xf numFmtId="0" fontId="19" fillId="0" borderId="0" xfId="0" applyFont="1" applyBorder="1" applyAlignment="1">
      <alignment horizontal="centerContinuous"/>
    </xf>
    <xf numFmtId="0" fontId="19" fillId="0" borderId="1" xfId="0" applyFont="1" applyBorder="1" applyAlignment="1">
      <alignment horizontal="centerContinuous"/>
    </xf>
    <xf numFmtId="0" fontId="19" fillId="0" borderId="0" xfId="0" applyFont="1" applyBorder="1" applyAlignment="1">
      <alignment/>
    </xf>
    <xf numFmtId="0" fontId="19" fillId="0" borderId="4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0" fillId="0" borderId="0" xfId="0" applyFont="1" applyBorder="1" applyAlignment="1">
      <alignment/>
    </xf>
    <xf numFmtId="0" fontId="19" fillId="0" borderId="1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1" fillId="0" borderId="0" xfId="0" applyNumberFormat="1" applyFont="1" applyBorder="1" applyAlignment="1">
      <alignment/>
    </xf>
    <xf numFmtId="7" fontId="21" fillId="0" borderId="0" xfId="0" applyNumberFormat="1" applyFont="1" applyBorder="1" applyAlignment="1">
      <alignment horizontal="right"/>
    </xf>
    <xf numFmtId="0" fontId="6" fillId="0" borderId="4" xfId="0" applyFont="1" applyBorder="1" applyAlignment="1">
      <alignment/>
    </xf>
    <xf numFmtId="0" fontId="4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7" fontId="4" fillId="0" borderId="0" xfId="0" applyNumberFormat="1" applyFont="1" applyBorder="1" applyAlignment="1">
      <alignment horizontal="right"/>
    </xf>
    <xf numFmtId="0" fontId="21" fillId="0" borderId="0" xfId="0" applyFont="1" applyBorder="1" applyAlignment="1">
      <alignment/>
    </xf>
    <xf numFmtId="7" fontId="21" fillId="0" borderId="5" xfId="0" applyNumberFormat="1" applyFont="1" applyBorder="1" applyAlignment="1">
      <alignment horizontal="center"/>
    </xf>
    <xf numFmtId="0" fontId="18" fillId="0" borderId="6" xfId="0" applyNumberFormat="1" applyFont="1" applyBorder="1" applyAlignment="1">
      <alignment/>
    </xf>
    <xf numFmtId="0" fontId="18" fillId="0" borderId="6" xfId="0" applyFont="1" applyBorder="1" applyAlignment="1">
      <alignment/>
    </xf>
    <xf numFmtId="0" fontId="18" fillId="0" borderId="7" xfId="0" applyFont="1" applyBorder="1" applyAlignment="1">
      <alignment/>
    </xf>
    <xf numFmtId="0" fontId="18" fillId="0" borderId="0" xfId="0" applyFont="1" applyFill="1" applyBorder="1" applyAlignment="1">
      <alignment/>
    </xf>
    <xf numFmtId="4" fontId="18" fillId="0" borderId="0" xfId="0" applyNumberFormat="1" applyFont="1" applyFill="1" applyBorder="1" applyAlignment="1">
      <alignment/>
    </xf>
    <xf numFmtId="7" fontId="18" fillId="0" borderId="0" xfId="0" applyNumberFormat="1" applyFont="1" applyBorder="1" applyAlignment="1">
      <alignment/>
    </xf>
    <xf numFmtId="164" fontId="18" fillId="0" borderId="0" xfId="0" applyNumberFormat="1" applyFont="1" applyBorder="1" applyAlignment="1">
      <alignment horizontal="center"/>
    </xf>
    <xf numFmtId="4" fontId="6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4" fontId="6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center"/>
    </xf>
    <xf numFmtId="0" fontId="6" fillId="0" borderId="8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0" xfId="0" applyFont="1" applyBorder="1" applyAlignment="1" applyProtection="1">
      <alignment/>
      <protection/>
    </xf>
    <xf numFmtId="0" fontId="6" fillId="0" borderId="9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 applyProtection="1">
      <alignment/>
      <protection/>
    </xf>
    <xf numFmtId="0" fontId="16" fillId="0" borderId="4" xfId="0" applyFont="1" applyBorder="1" applyAlignment="1">
      <alignment/>
    </xf>
    <xf numFmtId="0" fontId="16" fillId="0" borderId="1" xfId="0" applyFont="1" applyBorder="1" applyAlignment="1">
      <alignment/>
    </xf>
    <xf numFmtId="0" fontId="16" fillId="0" borderId="0" xfId="0" applyFont="1" applyBorder="1" applyAlignment="1" applyProtection="1">
      <alignment/>
      <protection/>
    </xf>
    <xf numFmtId="0" fontId="7" fillId="0" borderId="0" xfId="0" applyFont="1" applyBorder="1" applyAlignment="1">
      <alignment horizontal="centerContinuous"/>
    </xf>
    <xf numFmtId="0" fontId="20" fillId="0" borderId="0" xfId="0" applyFont="1" applyBorder="1" applyAlignment="1" applyProtection="1" quotePrefix="1">
      <alignment horizontal="centerContinuous"/>
      <protection/>
    </xf>
    <xf numFmtId="0" fontId="19" fillId="0" borderId="0" xfId="0" applyFont="1" applyBorder="1" applyAlignment="1" applyProtection="1">
      <alignment horizontal="centerContinuous"/>
      <protection/>
    </xf>
    <xf numFmtId="0" fontId="12" fillId="0" borderId="0" xfId="0" applyFont="1" applyBorder="1" applyAlignment="1">
      <alignment horizontal="centerContinuous"/>
    </xf>
    <xf numFmtId="0" fontId="15" fillId="0" borderId="0" xfId="0" applyFont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4" fillId="0" borderId="0" xfId="0" applyFont="1" applyBorder="1" applyAlignment="1">
      <alignment horizontal="centerContinuous"/>
    </xf>
    <xf numFmtId="0" fontId="6" fillId="0" borderId="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center"/>
      <protection/>
    </xf>
    <xf numFmtId="7" fontId="21" fillId="0" borderId="0" xfId="0" applyNumberFormat="1" applyFont="1" applyBorder="1" applyAlignment="1">
      <alignment horizontal="center"/>
    </xf>
    <xf numFmtId="0" fontId="23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2" fontId="6" fillId="0" borderId="0" xfId="0" applyNumberFormat="1" applyFont="1" applyFill="1" applyBorder="1" applyAlignment="1" applyProtection="1">
      <alignment horizontal="center"/>
      <protection/>
    </xf>
    <xf numFmtId="22" fontId="6" fillId="0" borderId="0" xfId="0" applyNumberFormat="1" applyFont="1" applyFill="1" applyBorder="1" applyAlignment="1">
      <alignment horizontal="center"/>
    </xf>
    <xf numFmtId="22" fontId="6" fillId="0" borderId="0" xfId="0" applyNumberFormat="1" applyFont="1" applyFill="1" applyBorder="1" applyAlignment="1" applyProtection="1">
      <alignment horizontal="center"/>
      <protection/>
    </xf>
    <xf numFmtId="164" fontId="6" fillId="0" borderId="0" xfId="0" applyNumberFormat="1" applyFont="1" applyFill="1" applyBorder="1" applyAlignment="1" applyProtection="1">
      <alignment horizontal="center"/>
      <protection/>
    </xf>
    <xf numFmtId="39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left"/>
      <protection/>
    </xf>
    <xf numFmtId="0" fontId="25" fillId="0" borderId="0" xfId="0" applyFont="1" applyFill="1" applyBorder="1" applyAlignment="1">
      <alignment/>
    </xf>
    <xf numFmtId="0" fontId="8" fillId="0" borderId="0" xfId="0" applyFont="1" applyBorder="1" applyAlignment="1">
      <alignment horizontal="left"/>
    </xf>
    <xf numFmtId="22" fontId="28" fillId="0" borderId="0" xfId="0" applyNumberFormat="1" applyFont="1" applyFill="1" applyBorder="1" applyAlignment="1">
      <alignment horizontal="left"/>
    </xf>
    <xf numFmtId="17" fontId="4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69" fontId="6" fillId="0" borderId="10" xfId="0" applyNumberFormat="1" applyFont="1" applyFill="1" applyBorder="1" applyAlignment="1">
      <alignment horizontal="center" vertical="center"/>
    </xf>
    <xf numFmtId="169" fontId="6" fillId="0" borderId="0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  <protection/>
    </xf>
    <xf numFmtId="2" fontId="6" fillId="0" borderId="1" xfId="0" applyNumberFormat="1" applyFont="1" applyBorder="1" applyAlignment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 applyProtection="1">
      <alignment horizontal="center" vertical="center"/>
      <protection/>
    </xf>
    <xf numFmtId="168" fontId="18" fillId="0" borderId="10" xfId="0" applyNumberFormat="1" applyFont="1" applyFill="1" applyBorder="1" applyAlignment="1" applyProtection="1">
      <alignment horizontal="center" vertical="center"/>
      <protection/>
    </xf>
    <xf numFmtId="165" fontId="18" fillId="0" borderId="1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167" fontId="19" fillId="0" borderId="13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4" xfId="0" applyFont="1" applyBorder="1" applyAlignment="1">
      <alignment/>
    </xf>
    <xf numFmtId="0" fontId="30" fillId="0" borderId="0" xfId="0" applyFont="1" applyFill="1" applyBorder="1" applyAlignment="1" applyProtection="1">
      <alignment horizontal="center"/>
      <protection/>
    </xf>
    <xf numFmtId="166" fontId="30" fillId="0" borderId="0" xfId="0" applyNumberFormat="1" applyFont="1" applyFill="1" applyBorder="1" applyAlignment="1">
      <alignment horizontal="center"/>
    </xf>
    <xf numFmtId="0" fontId="21" fillId="0" borderId="1" xfId="0" applyFont="1" applyBorder="1" applyAlignment="1">
      <alignment/>
    </xf>
    <xf numFmtId="0" fontId="21" fillId="0" borderId="0" xfId="0" applyFont="1" applyAlignment="1">
      <alignment/>
    </xf>
    <xf numFmtId="0" fontId="26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  <protection/>
    </xf>
    <xf numFmtId="0" fontId="30" fillId="2" borderId="0" xfId="0" applyFont="1" applyFill="1" applyBorder="1" applyAlignment="1">
      <alignment horizontal="center"/>
    </xf>
    <xf numFmtId="0" fontId="18" fillId="0" borderId="14" xfId="0" applyFont="1" applyFill="1" applyBorder="1" applyAlignment="1" applyProtection="1">
      <alignment horizontal="center" vertical="center"/>
      <protection/>
    </xf>
    <xf numFmtId="0" fontId="18" fillId="0" borderId="15" xfId="0" applyFont="1" applyFill="1" applyBorder="1" applyAlignment="1" applyProtection="1">
      <alignment horizontal="center" vertical="center"/>
      <protection/>
    </xf>
    <xf numFmtId="0" fontId="18" fillId="0" borderId="16" xfId="0" applyFont="1" applyFill="1" applyBorder="1" applyAlignment="1" applyProtection="1">
      <alignment horizontal="center" vertical="center"/>
      <protection/>
    </xf>
    <xf numFmtId="0" fontId="18" fillId="0" borderId="17" xfId="0" applyFont="1" applyFill="1" applyBorder="1" applyAlignment="1" applyProtection="1">
      <alignment horizontal="center" vertical="center"/>
      <protection/>
    </xf>
    <xf numFmtId="168" fontId="18" fillId="0" borderId="18" xfId="0" applyNumberFormat="1" applyFont="1" applyFill="1" applyBorder="1" applyAlignment="1" applyProtection="1">
      <alignment horizontal="center" vertical="center"/>
      <protection/>
    </xf>
    <xf numFmtId="168" fontId="18" fillId="0" borderId="19" xfId="0" applyNumberFormat="1" applyFont="1" applyFill="1" applyBorder="1" applyAlignment="1" applyProtection="1">
      <alignment horizontal="center" vertical="center"/>
      <protection/>
    </xf>
    <xf numFmtId="168" fontId="18" fillId="0" borderId="20" xfId="0" applyNumberFormat="1" applyFont="1" applyFill="1" applyBorder="1" applyAlignment="1" applyProtection="1">
      <alignment horizontal="center" vertical="center"/>
      <protection/>
    </xf>
    <xf numFmtId="165" fontId="18" fillId="0" borderId="20" xfId="0" applyNumberFormat="1" applyFont="1" applyBorder="1" applyAlignment="1">
      <alignment horizontal="center" vertical="center"/>
    </xf>
    <xf numFmtId="165" fontId="18" fillId="0" borderId="18" xfId="0" applyNumberFormat="1" applyFont="1" applyBorder="1" applyAlignment="1">
      <alignment horizontal="center" vertical="center"/>
    </xf>
    <xf numFmtId="0" fontId="18" fillId="0" borderId="21" xfId="0" applyFont="1" applyFill="1" applyBorder="1" applyAlignment="1" applyProtection="1">
      <alignment horizontal="center" vertical="center"/>
      <protection/>
    </xf>
    <xf numFmtId="0" fontId="18" fillId="0" borderId="22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>
      <alignment/>
    </xf>
    <xf numFmtId="0" fontId="21" fillId="0" borderId="4" xfId="0" applyFont="1" applyFill="1" applyBorder="1" applyAlignment="1">
      <alignment/>
    </xf>
    <xf numFmtId="0" fontId="30" fillId="0" borderId="0" xfId="0" applyFont="1" applyFill="1" applyBorder="1" applyAlignment="1">
      <alignment horizontal="center"/>
    </xf>
    <xf numFmtId="0" fontId="21" fillId="0" borderId="1" xfId="0" applyFont="1" applyFill="1" applyBorder="1" applyAlignment="1">
      <alignment/>
    </xf>
    <xf numFmtId="0" fontId="21" fillId="0" borderId="0" xfId="0" applyFont="1" applyFill="1" applyAlignment="1">
      <alignment/>
    </xf>
    <xf numFmtId="169" fontId="6" fillId="0" borderId="23" xfId="0" applyNumberFormat="1" applyFont="1" applyFill="1" applyBorder="1" applyAlignment="1">
      <alignment horizontal="center" vertical="center"/>
    </xf>
    <xf numFmtId="0" fontId="18" fillId="0" borderId="24" xfId="0" applyFont="1" applyFill="1" applyBorder="1" applyAlignment="1" applyProtection="1">
      <alignment horizontal="center" vertical="center"/>
      <protection/>
    </xf>
    <xf numFmtId="168" fontId="18" fillId="0" borderId="24" xfId="0" applyNumberFormat="1" applyFont="1" applyFill="1" applyBorder="1" applyAlignment="1" applyProtection="1">
      <alignment horizontal="center" vertical="center"/>
      <protection/>
    </xf>
    <xf numFmtId="165" fontId="18" fillId="0" borderId="24" xfId="0" applyNumberFormat="1" applyFont="1" applyBorder="1" applyAlignment="1">
      <alignment horizontal="center" vertical="center"/>
    </xf>
    <xf numFmtId="167" fontId="19" fillId="0" borderId="25" xfId="0" applyNumberFormat="1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right"/>
      <protection/>
    </xf>
    <xf numFmtId="0" fontId="6" fillId="0" borderId="26" xfId="0" applyFont="1" applyBorder="1" applyAlignment="1">
      <alignment horizontal="center" vertical="center"/>
    </xf>
    <xf numFmtId="169" fontId="6" fillId="0" borderId="27" xfId="0" applyNumberFormat="1" applyFont="1" applyFill="1" applyBorder="1" applyAlignment="1">
      <alignment horizontal="left" vertical="center"/>
    </xf>
    <xf numFmtId="0" fontId="6" fillId="0" borderId="14" xfId="0" applyFont="1" applyBorder="1" applyAlignment="1">
      <alignment horizontal="center" vertical="center"/>
    </xf>
    <xf numFmtId="0" fontId="6" fillId="0" borderId="11" xfId="0" applyFont="1" applyFill="1" applyBorder="1" applyAlignment="1" applyProtection="1">
      <alignment horizontal="left" vertical="center"/>
      <protection/>
    </xf>
    <xf numFmtId="0" fontId="6" fillId="0" borderId="16" xfId="0" applyFont="1" applyBorder="1" applyAlignment="1">
      <alignment horizontal="center" vertical="center"/>
    </xf>
    <xf numFmtId="0" fontId="6" fillId="0" borderId="12" xfId="0" applyFont="1" applyFill="1" applyBorder="1" applyAlignment="1" applyProtection="1">
      <alignment horizontal="left" vertical="center"/>
      <protection/>
    </xf>
    <xf numFmtId="0" fontId="26" fillId="0" borderId="26" xfId="0" applyFont="1" applyBorder="1" applyAlignment="1">
      <alignment horizontal="center" vertical="center"/>
    </xf>
    <xf numFmtId="0" fontId="4" fillId="0" borderId="27" xfId="0" applyFont="1" applyFill="1" applyBorder="1" applyAlignment="1" applyProtection="1">
      <alignment horizontal="left" vertical="center"/>
      <protection/>
    </xf>
    <xf numFmtId="0" fontId="27" fillId="0" borderId="14" xfId="0" applyFont="1" applyBorder="1" applyAlignment="1">
      <alignment horizontal="center" vertical="center"/>
    </xf>
    <xf numFmtId="0" fontId="27" fillId="0" borderId="14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left" vertical="center"/>
      <protection/>
    </xf>
    <xf numFmtId="0" fontId="26" fillId="0" borderId="16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168" fontId="6" fillId="0" borderId="29" xfId="0" applyNumberFormat="1" applyFont="1" applyFill="1" applyBorder="1" applyAlignment="1" applyProtection="1">
      <alignment horizontal="left" vertical="center"/>
      <protection/>
    </xf>
    <xf numFmtId="0" fontId="18" fillId="0" borderId="30" xfId="0" applyFont="1" applyBorder="1" applyAlignment="1">
      <alignment horizontal="center" vertical="center"/>
    </xf>
    <xf numFmtId="0" fontId="6" fillId="0" borderId="31" xfId="0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/>
      <protection/>
    </xf>
    <xf numFmtId="0" fontId="6" fillId="0" borderId="33" xfId="0" applyFont="1" applyFill="1" applyBorder="1" applyAlignment="1" applyProtection="1">
      <alignment horizontal="left" vertical="center"/>
      <protection/>
    </xf>
    <xf numFmtId="2" fontId="18" fillId="0" borderId="11" xfId="0" applyNumberFormat="1" applyFont="1" applyFill="1" applyBorder="1" applyAlignment="1" applyProtection="1">
      <alignment horizontal="center" vertical="center"/>
      <protection/>
    </xf>
    <xf numFmtId="169" fontId="18" fillId="0" borderId="26" xfId="0" applyNumberFormat="1" applyFont="1" applyFill="1" applyBorder="1" applyAlignment="1">
      <alignment horizontal="center" vertical="center"/>
    </xf>
    <xf numFmtId="169" fontId="18" fillId="0" borderId="34" xfId="0" applyNumberFormat="1" applyFont="1" applyFill="1" applyBorder="1" applyAlignment="1">
      <alignment horizontal="center" vertical="center"/>
    </xf>
    <xf numFmtId="169" fontId="18" fillId="0" borderId="27" xfId="0" applyNumberFormat="1" applyFont="1" applyFill="1" applyBorder="1" applyAlignment="1">
      <alignment horizontal="center" vertical="center"/>
    </xf>
    <xf numFmtId="169" fontId="18" fillId="0" borderId="24" xfId="0" applyNumberFormat="1" applyFont="1" applyFill="1" applyBorder="1" applyAlignment="1">
      <alignment horizontal="center" vertical="center"/>
    </xf>
    <xf numFmtId="169" fontId="18" fillId="0" borderId="35" xfId="0" applyNumberFormat="1" applyFont="1" applyFill="1" applyBorder="1" applyAlignment="1">
      <alignment horizontal="center" vertical="center"/>
    </xf>
    <xf numFmtId="2" fontId="18" fillId="0" borderId="12" xfId="0" applyNumberFormat="1" applyFont="1" applyFill="1" applyBorder="1" applyAlignment="1" applyProtection="1">
      <alignment horizontal="center" vertical="center"/>
      <protection/>
    </xf>
    <xf numFmtId="2" fontId="18" fillId="0" borderId="24" xfId="0" applyNumberFormat="1" applyFont="1" applyFill="1" applyBorder="1" applyAlignment="1" applyProtection="1">
      <alignment horizontal="center" vertical="center"/>
      <protection/>
    </xf>
    <xf numFmtId="17" fontId="4" fillId="0" borderId="0" xfId="0" applyNumberFormat="1" applyFont="1" applyFill="1" applyBorder="1" applyAlignment="1" applyProtection="1">
      <alignment horizontal="left"/>
      <protection/>
    </xf>
    <xf numFmtId="2" fontId="33" fillId="0" borderId="36" xfId="19" applyNumberFormat="1" applyFont="1" applyFill="1" applyBorder="1" applyAlignment="1">
      <alignment horizontal="right" wrapText="1"/>
      <protection/>
    </xf>
    <xf numFmtId="0" fontId="0" fillId="0" borderId="0" xfId="0" applyFill="1" applyBorder="1" applyAlignment="1">
      <alignment/>
    </xf>
    <xf numFmtId="0" fontId="33" fillId="0" borderId="0" xfId="19" applyFont="1" applyFill="1" applyBorder="1" applyAlignment="1">
      <alignment horizontal="center"/>
      <protection/>
    </xf>
    <xf numFmtId="170" fontId="33" fillId="0" borderId="0" xfId="19" applyNumberFormat="1" applyFont="1" applyFill="1" applyBorder="1" applyAlignment="1">
      <alignment horizontal="right" wrapText="1"/>
      <protection/>
    </xf>
    <xf numFmtId="2" fontId="33" fillId="0" borderId="0" xfId="19" applyNumberFormat="1" applyFont="1" applyFill="1" applyBorder="1" applyAlignment="1">
      <alignment horizontal="right" wrapText="1"/>
      <protection/>
    </xf>
    <xf numFmtId="22" fontId="33" fillId="0" borderId="0" xfId="19" applyNumberFormat="1" applyFont="1" applyFill="1" applyBorder="1" applyAlignment="1">
      <alignment horizontal="right" wrapText="1"/>
      <protection/>
    </xf>
    <xf numFmtId="171" fontId="18" fillId="0" borderId="26" xfId="0" applyNumberFormat="1" applyFont="1" applyFill="1" applyBorder="1" applyAlignment="1" applyProtection="1">
      <alignment horizontal="center" vertical="center"/>
      <protection/>
    </xf>
    <xf numFmtId="171" fontId="18" fillId="0" borderId="34" xfId="0" applyNumberFormat="1" applyFont="1" applyFill="1" applyBorder="1" applyAlignment="1" applyProtection="1">
      <alignment horizontal="center" vertical="center"/>
      <protection/>
    </xf>
    <xf numFmtId="171" fontId="18" fillId="0" borderId="27" xfId="0" applyNumberFormat="1" applyFont="1" applyFill="1" applyBorder="1" applyAlignment="1" applyProtection="1">
      <alignment horizontal="center" vertical="center"/>
      <protection/>
    </xf>
    <xf numFmtId="171" fontId="18" fillId="0" borderId="24" xfId="0" applyNumberFormat="1" applyFont="1" applyFill="1" applyBorder="1" applyAlignment="1" applyProtection="1">
      <alignment horizontal="center" vertical="center"/>
      <protection/>
    </xf>
    <xf numFmtId="171" fontId="18" fillId="0" borderId="35" xfId="0" applyNumberFormat="1" applyFont="1" applyFill="1" applyBorder="1" applyAlignment="1" applyProtection="1">
      <alignment horizontal="center" vertical="center"/>
      <protection/>
    </xf>
    <xf numFmtId="2" fontId="18" fillId="0" borderId="14" xfId="0" applyNumberFormat="1" applyFont="1" applyFill="1" applyBorder="1" applyAlignment="1" applyProtection="1">
      <alignment horizontal="center" vertical="center"/>
      <protection/>
    </xf>
    <xf numFmtId="2" fontId="18" fillId="0" borderId="15" xfId="0" applyNumberFormat="1" applyFont="1" applyFill="1" applyBorder="1" applyAlignment="1" applyProtection="1">
      <alignment horizontal="center" vertical="center"/>
      <protection/>
    </xf>
    <xf numFmtId="2" fontId="18" fillId="0" borderId="21" xfId="0" applyNumberFormat="1" applyFont="1" applyFill="1" applyBorder="1" applyAlignment="1" applyProtection="1">
      <alignment horizontal="center" vertical="center"/>
      <protection/>
    </xf>
    <xf numFmtId="7" fontId="19" fillId="0" borderId="0" xfId="0" applyNumberFormat="1" applyFont="1" applyAlignment="1">
      <alignment/>
    </xf>
    <xf numFmtId="0" fontId="9" fillId="2" borderId="0" xfId="0" applyFont="1" applyFill="1" applyBorder="1" applyAlignment="1">
      <alignment horizontal="center" vertical="center" wrapText="1"/>
    </xf>
    <xf numFmtId="165" fontId="18" fillId="0" borderId="0" xfId="0" applyNumberFormat="1" applyFont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8" fillId="3" borderId="15" xfId="0" applyFont="1" applyFill="1" applyBorder="1" applyAlignment="1">
      <alignment horizontal="center" vertical="center"/>
    </xf>
    <xf numFmtId="0" fontId="6" fillId="3" borderId="15" xfId="0" applyFont="1" applyFill="1" applyBorder="1" applyAlignment="1" applyProtection="1">
      <alignment horizontal="left" vertical="center"/>
      <protection/>
    </xf>
    <xf numFmtId="165" fontId="18" fillId="3" borderId="15" xfId="0" applyNumberFormat="1" applyFont="1" applyFill="1" applyBorder="1" applyAlignment="1">
      <alignment horizontal="center" vertical="center"/>
    </xf>
    <xf numFmtId="0" fontId="9" fillId="3" borderId="26" xfId="0" applyFont="1" applyFill="1" applyBorder="1" applyAlignment="1">
      <alignment horizontal="center" vertical="center" wrapText="1"/>
    </xf>
    <xf numFmtId="0" fontId="18" fillId="3" borderId="34" xfId="0" applyFont="1" applyFill="1" applyBorder="1" applyAlignment="1">
      <alignment horizontal="center" vertical="center"/>
    </xf>
    <xf numFmtId="0" fontId="6" fillId="3" borderId="34" xfId="0" applyFont="1" applyFill="1" applyBorder="1" applyAlignment="1" applyProtection="1">
      <alignment horizontal="left" vertical="center"/>
      <protection/>
    </xf>
    <xf numFmtId="165" fontId="18" fillId="3" borderId="34" xfId="0" applyNumberFormat="1" applyFont="1" applyFill="1" applyBorder="1" applyAlignment="1">
      <alignment horizontal="center" vertical="center"/>
    </xf>
    <xf numFmtId="165" fontId="18" fillId="3" borderId="27" xfId="0" applyNumberFormat="1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 wrapText="1"/>
    </xf>
    <xf numFmtId="165" fontId="18" fillId="3" borderId="11" xfId="0" applyNumberFormat="1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horizontal="center" vertical="center" wrapText="1"/>
    </xf>
    <xf numFmtId="0" fontId="18" fillId="3" borderId="17" xfId="0" applyFont="1" applyFill="1" applyBorder="1" applyAlignment="1">
      <alignment horizontal="center" vertical="center"/>
    </xf>
    <xf numFmtId="0" fontId="6" fillId="3" borderId="17" xfId="0" applyFont="1" applyFill="1" applyBorder="1" applyAlignment="1" applyProtection="1">
      <alignment horizontal="left" vertical="center"/>
      <protection/>
    </xf>
    <xf numFmtId="2" fontId="18" fillId="3" borderId="17" xfId="0" applyNumberFormat="1" applyFont="1" applyFill="1" applyBorder="1" applyAlignment="1">
      <alignment horizontal="center" vertical="center"/>
    </xf>
    <xf numFmtId="165" fontId="18" fillId="3" borderId="17" xfId="0" applyNumberFormat="1" applyFont="1" applyFill="1" applyBorder="1" applyAlignment="1">
      <alignment horizontal="center" vertical="center"/>
    </xf>
    <xf numFmtId="2" fontId="18" fillId="3" borderId="12" xfId="0" applyNumberFormat="1" applyFont="1" applyFill="1" applyBorder="1" applyAlignment="1">
      <alignment horizontal="center" vertical="center"/>
    </xf>
    <xf numFmtId="175" fontId="33" fillId="0" borderId="0" xfId="19" applyNumberFormat="1" applyFont="1" applyFill="1" applyBorder="1" applyAlignment="1">
      <alignment horizontal="right" wrapText="1"/>
      <protection/>
    </xf>
    <xf numFmtId="167" fontId="6" fillId="0" borderId="0" xfId="0" applyNumberFormat="1" applyFont="1" applyFill="1" applyBorder="1" applyAlignment="1">
      <alignment/>
    </xf>
    <xf numFmtId="0" fontId="21" fillId="0" borderId="0" xfId="0" applyFont="1" applyBorder="1" applyAlignment="1">
      <alignment horizontal="center"/>
    </xf>
    <xf numFmtId="0" fontId="19" fillId="0" borderId="0" xfId="0" applyFont="1" applyBorder="1" applyAlignment="1" quotePrefix="1">
      <alignment horizontal="center"/>
    </xf>
    <xf numFmtId="0" fontId="14" fillId="0" borderId="9" xfId="0" applyFont="1" applyBorder="1" applyAlignment="1">
      <alignment/>
    </xf>
    <xf numFmtId="2" fontId="6" fillId="0" borderId="0" xfId="0" applyNumberFormat="1" applyFont="1" applyAlignment="1">
      <alignment horizontal="center" vertical="center"/>
    </xf>
    <xf numFmtId="17" fontId="24" fillId="0" borderId="2" xfId="0" applyNumberFormat="1" applyFont="1" applyBorder="1" applyAlignment="1">
      <alignment/>
    </xf>
    <xf numFmtId="17" fontId="24" fillId="0" borderId="8" xfId="0" applyNumberFormat="1" applyFont="1" applyBorder="1" applyAlignment="1">
      <alignment/>
    </xf>
    <xf numFmtId="0" fontId="21" fillId="0" borderId="32" xfId="0" applyFont="1" applyBorder="1" applyAlignment="1">
      <alignment horizontal="center"/>
    </xf>
    <xf numFmtId="0" fontId="21" fillId="0" borderId="33" xfId="0" applyFont="1" applyBorder="1" applyAlignment="1">
      <alignment horizontal="center"/>
    </xf>
    <xf numFmtId="0" fontId="9" fillId="3" borderId="37" xfId="0" applyFont="1" applyFill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/>
    </xf>
    <xf numFmtId="0" fontId="21" fillId="0" borderId="39" xfId="0" applyFont="1" applyBorder="1" applyAlignment="1">
      <alignment horizontal="center" vertical="center"/>
    </xf>
    <xf numFmtId="0" fontId="30" fillId="2" borderId="0" xfId="0" applyFont="1" applyFill="1" applyBorder="1" applyAlignment="1" applyProtection="1">
      <alignment horizontal="center"/>
      <protection/>
    </xf>
    <xf numFmtId="166" fontId="30" fillId="0" borderId="0" xfId="0" applyNumberFormat="1" applyFont="1" applyFill="1" applyBorder="1" applyAlignment="1">
      <alignment horizontal="center"/>
    </xf>
    <xf numFmtId="0" fontId="9" fillId="2" borderId="40" xfId="0" applyFont="1" applyFill="1" applyBorder="1" applyAlignment="1">
      <alignment horizontal="center" vertical="center" wrapText="1"/>
    </xf>
    <xf numFmtId="0" fontId="9" fillId="2" borderId="41" xfId="0" applyFont="1" applyFill="1" applyBorder="1" applyAlignment="1">
      <alignment horizontal="center" vertical="center" wrapText="1"/>
    </xf>
    <xf numFmtId="0" fontId="9" fillId="2" borderId="42" xfId="0" applyFont="1" applyFill="1" applyBorder="1" applyAlignment="1">
      <alignment horizontal="center" vertical="center" wrapText="1"/>
    </xf>
    <xf numFmtId="166" fontId="30" fillId="2" borderId="0" xfId="0" applyNumberFormat="1" applyFont="1" applyFill="1" applyBorder="1" applyAlignment="1">
      <alignment horizontal="center"/>
    </xf>
    <xf numFmtId="0" fontId="31" fillId="0" borderId="0" xfId="0" applyFont="1" applyFill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9" fillId="2" borderId="41" xfId="0" applyFont="1" applyFill="1" applyBorder="1" applyAlignment="1">
      <alignment horizontal="center" vertical="center"/>
    </xf>
    <xf numFmtId="0" fontId="9" fillId="2" borderId="42" xfId="0" applyFont="1" applyFill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Datos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1114425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95300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904875</xdr:colOff>
      <xdr:row>0</xdr:row>
      <xdr:rowOff>38100</xdr:rowOff>
    </xdr:from>
    <xdr:to>
      <xdr:col>1</xdr:col>
      <xdr:colOff>352425</xdr:colOff>
      <xdr:row>3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38100"/>
          <a:ext cx="49530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U42"/>
  <sheetViews>
    <sheetView tabSelected="1" zoomScale="75" zoomScaleNormal="75" workbookViewId="0" topLeftCell="A1">
      <selection activeCell="C36" sqref="C36"/>
    </sheetView>
  </sheetViews>
  <sheetFormatPr defaultColWidth="11.421875" defaultRowHeight="12.75"/>
  <cols>
    <col min="1" max="1" width="25.7109375" style="4" customWidth="1"/>
    <col min="2" max="2" width="7.7109375" style="4" customWidth="1"/>
    <col min="3" max="3" width="10.421875" style="4" customWidth="1"/>
    <col min="4" max="5" width="9.00390625" style="4" customWidth="1"/>
    <col min="6" max="6" width="3.7109375" style="4" customWidth="1"/>
    <col min="7" max="8" width="20.7109375" style="4" customWidth="1"/>
    <col min="9" max="9" width="16.57421875" style="4" bestFit="1" customWidth="1"/>
    <col min="10" max="10" width="15.7109375" style="4" customWidth="1"/>
    <col min="11" max="11" width="24.7109375" style="4" customWidth="1"/>
    <col min="12" max="12" width="10.140625" style="4" customWidth="1"/>
    <col min="13" max="13" width="15.7109375" style="4" customWidth="1"/>
    <col min="14" max="15" width="11.421875" style="4" customWidth="1"/>
    <col min="16" max="16" width="14.140625" style="4" customWidth="1"/>
    <col min="17" max="17" width="11.421875" style="4" customWidth="1"/>
    <col min="18" max="18" width="14.7109375" style="4" customWidth="1"/>
    <col min="19" max="19" width="11.421875" style="4" customWidth="1"/>
    <col min="20" max="20" width="12.00390625" style="4" customWidth="1"/>
    <col min="21" max="16384" width="11.421875" style="4" customWidth="1"/>
  </cols>
  <sheetData>
    <row r="1" s="8" customFormat="1" ht="26.25">
      <c r="B1" s="9"/>
    </row>
    <row r="2" spans="2:12" s="8" customFormat="1" ht="26.25">
      <c r="B2" s="9" t="s">
        <v>77</v>
      </c>
      <c r="C2" s="10"/>
      <c r="D2" s="11"/>
      <c r="E2" s="11"/>
      <c r="F2" s="11"/>
      <c r="G2" s="11"/>
      <c r="H2" s="11"/>
      <c r="I2" s="11"/>
      <c r="J2" s="11"/>
      <c r="K2" s="11"/>
      <c r="L2" s="11"/>
    </row>
    <row r="3" spans="3:21" ht="12.75">
      <c r="C3"/>
      <c r="D3" s="12"/>
      <c r="E3" s="12"/>
      <c r="F3" s="12"/>
      <c r="G3" s="12"/>
      <c r="H3" s="12"/>
      <c r="I3" s="12"/>
      <c r="J3" s="12"/>
      <c r="K3" s="12"/>
      <c r="L3" s="12"/>
      <c r="R3" s="3"/>
      <c r="S3" s="3"/>
      <c r="T3" s="3"/>
      <c r="U3" s="3"/>
    </row>
    <row r="4" spans="1:21" s="15" customFormat="1" ht="11.25">
      <c r="A4" s="13" t="s">
        <v>1</v>
      </c>
      <c r="B4" s="14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</row>
    <row r="5" spans="1:21" s="15" customFormat="1" ht="11.25">
      <c r="A5" s="13" t="s">
        <v>2</v>
      </c>
      <c r="B5" s="14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</row>
    <row r="6" spans="2:21" s="8" customFormat="1" ht="6" customHeight="1">
      <c r="B6" s="17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2:21" s="26" customFormat="1" ht="18.75">
      <c r="B7" s="71" t="s">
        <v>31</v>
      </c>
      <c r="C7" s="81"/>
      <c r="D7" s="82"/>
      <c r="E7" s="82"/>
      <c r="F7" s="82"/>
      <c r="G7" s="31"/>
      <c r="H7" s="31"/>
      <c r="I7" s="31"/>
      <c r="J7" s="31"/>
      <c r="K7" s="31"/>
      <c r="L7" s="31"/>
      <c r="M7" s="33"/>
      <c r="N7" s="33"/>
      <c r="O7" s="33"/>
      <c r="P7" s="33"/>
      <c r="Q7" s="33"/>
      <c r="R7" s="33"/>
      <c r="S7" s="33"/>
      <c r="T7" s="33"/>
      <c r="U7" s="33"/>
    </row>
    <row r="8" spans="10:21" ht="12.75"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2:21" s="26" customFormat="1" ht="18.75">
      <c r="B9" s="71" t="s">
        <v>32</v>
      </c>
      <c r="C9" s="81"/>
      <c r="D9" s="82"/>
      <c r="E9" s="82"/>
      <c r="F9" s="82"/>
      <c r="G9" s="31"/>
      <c r="H9" s="31"/>
      <c r="I9" s="31"/>
      <c r="J9" s="31"/>
      <c r="K9" s="31"/>
      <c r="L9" s="31"/>
      <c r="M9" s="33"/>
      <c r="N9" s="33"/>
      <c r="O9" s="33"/>
      <c r="P9" s="33"/>
      <c r="Q9" s="33"/>
      <c r="R9" s="33"/>
      <c r="S9" s="33"/>
      <c r="T9" s="33"/>
      <c r="U9" s="33"/>
    </row>
    <row r="10" spans="4:21" ht="12.75">
      <c r="D10" s="21"/>
      <c r="E10" s="21"/>
      <c r="F10" s="21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2:21" s="26" customFormat="1" ht="18.75">
      <c r="B11" s="71" t="s">
        <v>68</v>
      </c>
      <c r="C11" s="81"/>
      <c r="D11" s="82"/>
      <c r="E11" s="82"/>
      <c r="F11" s="82"/>
      <c r="G11" s="31"/>
      <c r="H11" s="31"/>
      <c r="I11" s="31"/>
      <c r="J11" s="31"/>
      <c r="K11" s="31"/>
      <c r="L11" s="31"/>
      <c r="M11" s="33"/>
      <c r="N11" s="33"/>
      <c r="O11" s="33"/>
      <c r="P11" s="33"/>
      <c r="Q11" s="33"/>
      <c r="R11" s="33"/>
      <c r="S11" s="33"/>
      <c r="T11" s="33"/>
      <c r="U11" s="33"/>
    </row>
    <row r="12" spans="4:21" s="22" customFormat="1" ht="16.5" thickBot="1">
      <c r="D12" s="2"/>
      <c r="E12" s="2"/>
      <c r="F12" s="2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</row>
    <row r="13" spans="2:21" s="22" customFormat="1" ht="16.5" thickTop="1">
      <c r="B13" s="215">
        <v>41456</v>
      </c>
      <c r="C13" s="214">
        <v>39083</v>
      </c>
      <c r="D13" s="24"/>
      <c r="E13" s="24"/>
      <c r="F13" s="24"/>
      <c r="G13" s="24"/>
      <c r="H13" s="24"/>
      <c r="I13" s="24"/>
      <c r="J13" s="24"/>
      <c r="K13" s="24"/>
      <c r="L13" s="25"/>
      <c r="M13" s="23"/>
      <c r="N13" s="23"/>
      <c r="O13" s="23"/>
      <c r="P13" s="23"/>
      <c r="Q13" s="23"/>
      <c r="R13" s="23"/>
      <c r="S13" s="23"/>
      <c r="T13" s="23"/>
      <c r="U13" s="23"/>
    </row>
    <row r="14" spans="2:21" s="26" customFormat="1" ht="19.5">
      <c r="B14" s="27" t="s">
        <v>78</v>
      </c>
      <c r="C14" s="28"/>
      <c r="D14" s="29"/>
      <c r="E14" s="30"/>
      <c r="F14" s="30"/>
      <c r="G14" s="30"/>
      <c r="H14" s="30"/>
      <c r="I14" s="30"/>
      <c r="J14" s="31"/>
      <c r="K14" s="31"/>
      <c r="L14" s="32"/>
      <c r="M14" s="33"/>
      <c r="N14" s="33"/>
      <c r="O14" s="33"/>
      <c r="P14" s="33"/>
      <c r="Q14" s="33"/>
      <c r="R14" s="33"/>
      <c r="S14" s="33"/>
      <c r="T14" s="33"/>
      <c r="U14" s="33"/>
    </row>
    <row r="15" spans="2:21" s="26" customFormat="1" ht="19.5">
      <c r="B15" s="34"/>
      <c r="C15" s="35"/>
      <c r="D15" s="35"/>
      <c r="E15" s="33"/>
      <c r="F15" s="33"/>
      <c r="G15" s="36"/>
      <c r="H15" s="36"/>
      <c r="I15" s="36"/>
      <c r="J15" s="33"/>
      <c r="K15" s="33"/>
      <c r="L15" s="37"/>
      <c r="M15"/>
      <c r="N15" s="33"/>
      <c r="O15" s="33"/>
      <c r="P15" s="33"/>
      <c r="Q15" s="33"/>
      <c r="R15" s="33"/>
      <c r="S15" s="33"/>
      <c r="T15" s="33"/>
      <c r="U15" s="33"/>
    </row>
    <row r="16" spans="2:21" s="26" customFormat="1" ht="18">
      <c r="B16" s="34"/>
      <c r="C16" s="35"/>
      <c r="D16" s="35"/>
      <c r="E16" s="33"/>
      <c r="F16" s="33"/>
      <c r="G16" s="36"/>
      <c r="H16" s="36"/>
      <c r="I16" s="36"/>
      <c r="J16" s="33"/>
      <c r="K16" s="210" t="s">
        <v>75</v>
      </c>
      <c r="L16" s="37"/>
      <c r="M16"/>
      <c r="N16" s="33"/>
      <c r="O16" s="33"/>
      <c r="P16" s="33"/>
      <c r="Q16" s="33"/>
      <c r="R16" s="33"/>
      <c r="S16" s="33"/>
      <c r="T16" s="33"/>
      <c r="U16" s="33"/>
    </row>
    <row r="17" spans="2:21" s="26" customFormat="1" ht="18">
      <c r="B17" s="34"/>
      <c r="C17" s="38" t="s">
        <v>3</v>
      </c>
      <c r="D17" s="39" t="s">
        <v>0</v>
      </c>
      <c r="E17" s="33"/>
      <c r="F17" s="33"/>
      <c r="G17" s="36"/>
      <c r="H17" s="36"/>
      <c r="I17" s="36"/>
      <c r="J17" s="40"/>
      <c r="K17" s="211"/>
      <c r="L17" s="37"/>
      <c r="M17" s="33"/>
      <c r="N17" s="33"/>
      <c r="O17" s="33"/>
      <c r="P17" s="33"/>
      <c r="Q17" s="33"/>
      <c r="R17" s="33"/>
      <c r="S17" s="33"/>
      <c r="T17" s="33"/>
      <c r="U17" s="33"/>
    </row>
    <row r="18" spans="2:21" s="26" customFormat="1" ht="18">
      <c r="B18" s="34"/>
      <c r="C18" s="38"/>
      <c r="D18" s="38" t="s">
        <v>12</v>
      </c>
      <c r="E18" s="39" t="s">
        <v>11</v>
      </c>
      <c r="F18" s="33"/>
      <c r="G18" s="36"/>
      <c r="H18" s="36"/>
      <c r="J18" s="40">
        <f>+Datos1!G41</f>
        <v>337825.99689464393</v>
      </c>
      <c r="K18" s="80"/>
      <c r="L18" s="37"/>
      <c r="M18" s="33"/>
      <c r="N18" s="33"/>
      <c r="O18" s="33"/>
      <c r="P18" s="33"/>
      <c r="Q18" s="33"/>
      <c r="R18" s="33"/>
      <c r="S18" s="33"/>
      <c r="T18" s="33"/>
      <c r="U18" s="33"/>
    </row>
    <row r="19" spans="2:21" s="26" customFormat="1" ht="18">
      <c r="B19" s="34"/>
      <c r="C19" s="38"/>
      <c r="D19" s="38" t="s">
        <v>15</v>
      </c>
      <c r="E19" s="39" t="s">
        <v>13</v>
      </c>
      <c r="F19" s="33"/>
      <c r="G19" s="36"/>
      <c r="H19" s="36"/>
      <c r="J19" s="40">
        <f>+Datos1!H41</f>
        <v>36102.3663109918</v>
      </c>
      <c r="K19" s="80"/>
      <c r="L19" s="37"/>
      <c r="M19" s="33"/>
      <c r="N19" s="33"/>
      <c r="O19" s="33"/>
      <c r="P19" s="33"/>
      <c r="Q19" s="33"/>
      <c r="R19" s="33"/>
      <c r="S19" s="33"/>
      <c r="T19" s="33"/>
      <c r="U19" s="33"/>
    </row>
    <row r="20" spans="2:21" s="26" customFormat="1" ht="18">
      <c r="B20" s="34"/>
      <c r="C20" s="38"/>
      <c r="D20" s="38" t="s">
        <v>16</v>
      </c>
      <c r="E20" s="39" t="s">
        <v>14</v>
      </c>
      <c r="F20" s="33"/>
      <c r="G20" s="36"/>
      <c r="H20" s="36"/>
      <c r="J20" s="40">
        <f>+Datos1!I41</f>
        <v>0</v>
      </c>
      <c r="K20" s="80"/>
      <c r="L20" s="37"/>
      <c r="M20" s="33"/>
      <c r="N20" s="33"/>
      <c r="O20" s="33"/>
      <c r="P20" s="33"/>
      <c r="Q20" s="33"/>
      <c r="R20" s="33"/>
      <c r="S20" s="33"/>
      <c r="T20" s="33"/>
      <c r="U20" s="33"/>
    </row>
    <row r="21" spans="2:21" ht="16.5" customHeight="1">
      <c r="B21" s="41"/>
      <c r="C21" s="42"/>
      <c r="D21" s="43"/>
      <c r="E21" s="3"/>
      <c r="F21" s="3"/>
      <c r="G21" s="44"/>
      <c r="H21" s="44"/>
      <c r="I21" s="44"/>
      <c r="J21" s="45"/>
      <c r="K21" s="80"/>
      <c r="L21" s="5"/>
      <c r="M21" s="3"/>
      <c r="N21" s="3"/>
      <c r="O21" s="3"/>
      <c r="P21" s="3"/>
      <c r="Q21" s="3"/>
      <c r="R21" s="3"/>
      <c r="S21" s="3"/>
      <c r="T21" s="3"/>
      <c r="U21" s="3"/>
    </row>
    <row r="22" spans="2:21" s="26" customFormat="1" ht="27.75" customHeight="1">
      <c r="B22" s="34"/>
      <c r="C22" s="38" t="s">
        <v>4</v>
      </c>
      <c r="D22" s="39" t="s">
        <v>5</v>
      </c>
      <c r="E22" s="33"/>
      <c r="F22" s="33"/>
      <c r="G22" s="36"/>
      <c r="H22" s="36"/>
      <c r="I22" s="36"/>
      <c r="J22" s="40"/>
      <c r="K22" s="80"/>
      <c r="L22" s="37"/>
      <c r="M22" s="33"/>
      <c r="N22" s="33"/>
      <c r="O22" s="33"/>
      <c r="P22" s="33"/>
      <c r="Q22" s="33"/>
      <c r="R22" s="33"/>
      <c r="S22" s="33"/>
      <c r="T22" s="33"/>
      <c r="U22" s="33"/>
    </row>
    <row r="23" spans="2:21" s="26" customFormat="1" ht="18">
      <c r="B23" s="34"/>
      <c r="C23" s="38"/>
      <c r="D23" s="38" t="s">
        <v>6</v>
      </c>
      <c r="E23" s="46" t="s">
        <v>7</v>
      </c>
      <c r="F23" s="46"/>
      <c r="G23" s="36"/>
      <c r="H23" s="36"/>
      <c r="I23" s="36"/>
      <c r="J23" s="40">
        <f>+Datos1!K41</f>
        <v>45179.91452085244</v>
      </c>
      <c r="K23" s="80"/>
      <c r="L23" s="37"/>
      <c r="M23" s="33"/>
      <c r="N23" s="33"/>
      <c r="O23" s="33"/>
      <c r="P23" s="33"/>
      <c r="Q23" s="33"/>
      <c r="R23" s="33"/>
      <c r="S23" s="33"/>
      <c r="T23" s="33"/>
      <c r="U23" s="33"/>
    </row>
    <row r="24" spans="2:21" s="26" customFormat="1" ht="18">
      <c r="B24" s="34"/>
      <c r="C24" s="38"/>
      <c r="D24" s="38" t="s">
        <v>8</v>
      </c>
      <c r="E24" s="46" t="s">
        <v>9</v>
      </c>
      <c r="F24" s="46"/>
      <c r="G24" s="36"/>
      <c r="H24" s="36"/>
      <c r="I24" s="36"/>
      <c r="J24" s="40">
        <f>+Datos1!M41</f>
        <v>10688.700428571428</v>
      </c>
      <c r="K24" s="80">
        <f>J24*0.5</f>
        <v>5344.350214285714</v>
      </c>
      <c r="L24" s="37"/>
      <c r="M24" s="33"/>
      <c r="N24" s="33"/>
      <c r="O24" s="33"/>
      <c r="P24" s="33"/>
      <c r="Q24" s="33"/>
      <c r="R24" s="33"/>
      <c r="S24" s="33"/>
      <c r="T24" s="33"/>
      <c r="U24" s="33"/>
    </row>
    <row r="25" spans="2:21" s="26" customFormat="1" ht="18">
      <c r="B25" s="34"/>
      <c r="C25" s="38"/>
      <c r="D25" s="38"/>
      <c r="E25" s="46"/>
      <c r="F25" s="46"/>
      <c r="G25" s="36"/>
      <c r="H25" s="36"/>
      <c r="I25" s="36"/>
      <c r="J25" s="40"/>
      <c r="K25" s="40"/>
      <c r="L25" s="37"/>
      <c r="M25" s="33"/>
      <c r="N25" s="33"/>
      <c r="O25" s="33"/>
      <c r="P25" s="33"/>
      <c r="Q25" s="33"/>
      <c r="R25" s="33"/>
      <c r="S25" s="33"/>
      <c r="T25" s="33"/>
      <c r="U25" s="33"/>
    </row>
    <row r="26" spans="2:21" s="26" customFormat="1" ht="18">
      <c r="B26" s="34"/>
      <c r="C26" s="38" t="s">
        <v>17</v>
      </c>
      <c r="D26" s="39" t="s">
        <v>18</v>
      </c>
      <c r="E26" s="46"/>
      <c r="F26" s="46"/>
      <c r="G26" s="36"/>
      <c r="H26" s="36"/>
      <c r="I26" s="36"/>
      <c r="J26" s="40">
        <f>+Datos1!O41</f>
        <v>17356.784057971014</v>
      </c>
      <c r="K26" s="80">
        <f>J26*0.5</f>
        <v>8678.392028985507</v>
      </c>
      <c r="L26" s="37"/>
      <c r="M26" s="33"/>
      <c r="N26" s="33"/>
      <c r="O26" s="33"/>
      <c r="P26" s="33"/>
      <c r="Q26" s="33"/>
      <c r="R26" s="33"/>
      <c r="S26" s="33"/>
      <c r="T26" s="33"/>
      <c r="U26" s="33"/>
    </row>
    <row r="27" spans="2:21" s="26" customFormat="1" ht="18">
      <c r="B27" s="34"/>
      <c r="C27" s="38"/>
      <c r="D27" s="38"/>
      <c r="E27" s="46"/>
      <c r="F27" s="46"/>
      <c r="G27" s="36"/>
      <c r="H27" s="36"/>
      <c r="I27" s="36"/>
      <c r="J27" s="40"/>
      <c r="K27" s="40"/>
      <c r="L27" s="37"/>
      <c r="M27" s="33"/>
      <c r="N27" s="33"/>
      <c r="O27" s="33"/>
      <c r="P27" s="33"/>
      <c r="Q27" s="33"/>
      <c r="R27" s="33"/>
      <c r="S27" s="33"/>
      <c r="T27" s="33"/>
      <c r="U27" s="33"/>
    </row>
    <row r="28" spans="2:21" s="26" customFormat="1" ht="18" thickBot="1">
      <c r="B28" s="34"/>
      <c r="C28" s="35"/>
      <c r="D28" s="35"/>
      <c r="E28" s="33"/>
      <c r="F28" s="33"/>
      <c r="G28" s="36"/>
      <c r="H28" s="36"/>
      <c r="I28" s="36"/>
      <c r="J28" s="33"/>
      <c r="K28" s="33"/>
      <c r="L28" s="37"/>
      <c r="M28" s="33"/>
      <c r="N28" s="33"/>
      <c r="O28" s="33"/>
      <c r="P28" s="33"/>
      <c r="Q28" s="33"/>
      <c r="R28" s="33"/>
      <c r="S28" s="33"/>
      <c r="T28" s="33"/>
      <c r="U28" s="33"/>
    </row>
    <row r="29" spans="2:21" s="26" customFormat="1" ht="18.75" thickBot="1" thickTop="1">
      <c r="B29" s="34"/>
      <c r="C29" s="38"/>
      <c r="D29" s="38"/>
      <c r="G29" s="216" t="s">
        <v>10</v>
      </c>
      <c r="H29" s="217"/>
      <c r="I29" s="217"/>
      <c r="J29" s="47">
        <f>SUM(J17:J27)+K24+K26</f>
        <v>461176.50445630186</v>
      </c>
      <c r="K29" s="186"/>
      <c r="L29" s="37"/>
      <c r="M29" s="33"/>
      <c r="N29" s="33"/>
      <c r="O29" s="33"/>
      <c r="P29" s="33"/>
      <c r="Q29" s="33"/>
      <c r="R29" s="33"/>
      <c r="S29" s="33"/>
      <c r="T29" s="33"/>
      <c r="U29" s="33"/>
    </row>
    <row r="30" spans="2:21" s="26" customFormat="1" ht="18" thickTop="1">
      <c r="B30" s="34"/>
      <c r="C30" s="38"/>
      <c r="D30" s="38"/>
      <c r="G30" s="210"/>
      <c r="H30" s="80"/>
      <c r="I30" s="80"/>
      <c r="J30" s="186"/>
      <c r="K30" s="186"/>
      <c r="L30" s="37"/>
      <c r="M30" s="33"/>
      <c r="N30" s="33"/>
      <c r="O30" s="33"/>
      <c r="P30" s="33"/>
      <c r="Q30" s="33"/>
      <c r="R30" s="33"/>
      <c r="S30" s="33"/>
      <c r="T30" s="33"/>
      <c r="U30" s="33"/>
    </row>
    <row r="31" spans="2:21" s="22" customFormat="1" ht="15.75" thickBot="1">
      <c r="B31" s="212" t="s">
        <v>76</v>
      </c>
      <c r="C31" s="48"/>
      <c r="D31" s="48"/>
      <c r="E31" s="49"/>
      <c r="F31" s="49"/>
      <c r="G31" s="49"/>
      <c r="H31" s="49"/>
      <c r="I31" s="49"/>
      <c r="J31" s="49"/>
      <c r="K31" s="49"/>
      <c r="L31" s="50"/>
      <c r="M31" s="23"/>
      <c r="N31" s="23"/>
      <c r="O31" s="51"/>
      <c r="P31" s="52"/>
      <c r="Q31" s="52"/>
      <c r="R31" s="53"/>
      <c r="S31" s="54"/>
      <c r="T31" s="23"/>
      <c r="U31" s="23"/>
    </row>
    <row r="32" spans="4:21" ht="13.5" thickTop="1">
      <c r="D32" s="3"/>
      <c r="G32" s="3"/>
      <c r="H32" s="3"/>
      <c r="I32" s="3"/>
      <c r="J32" s="3"/>
      <c r="K32" s="3"/>
      <c r="L32" s="3"/>
      <c r="M32" s="3"/>
      <c r="N32" s="3"/>
      <c r="O32" s="7"/>
      <c r="P32" s="55"/>
      <c r="Q32" s="55"/>
      <c r="R32" s="3"/>
      <c r="S32" s="56"/>
      <c r="T32" s="3"/>
      <c r="U32" s="3"/>
    </row>
    <row r="33" spans="4:21" ht="12.75">
      <c r="D33" s="3"/>
      <c r="G33" s="3"/>
      <c r="H33" s="3"/>
      <c r="I33" s="3"/>
      <c r="J33" s="3"/>
      <c r="K33" s="3"/>
      <c r="L33" s="3"/>
      <c r="M33" s="3"/>
      <c r="N33" s="3"/>
      <c r="O33" s="3"/>
      <c r="P33" s="57"/>
      <c r="Q33" s="57"/>
      <c r="R33" s="58"/>
      <c r="S33" s="56"/>
      <c r="T33" s="3"/>
      <c r="U33" s="3"/>
    </row>
    <row r="34" spans="4:21" ht="12.75"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57"/>
      <c r="Q34" s="57"/>
      <c r="R34" s="58"/>
      <c r="S34" s="56"/>
      <c r="T34" s="3"/>
      <c r="U34" s="3"/>
    </row>
    <row r="35" spans="4:21" ht="12.75">
      <c r="D35" s="3"/>
      <c r="E35" s="3"/>
      <c r="F35" s="3"/>
      <c r="N35" s="3"/>
      <c r="O35" s="3"/>
      <c r="P35" s="3"/>
      <c r="Q35" s="3"/>
      <c r="R35" s="3"/>
      <c r="S35" s="3"/>
      <c r="T35" s="3"/>
      <c r="U35" s="3"/>
    </row>
    <row r="36" spans="4:21" ht="12.75">
      <c r="D36" s="3"/>
      <c r="E36" s="3"/>
      <c r="F36" s="3"/>
      <c r="R36" s="3"/>
      <c r="S36" s="3"/>
      <c r="T36" s="3"/>
      <c r="U36" s="3"/>
    </row>
    <row r="37" spans="4:21" ht="12.75">
      <c r="D37" s="3"/>
      <c r="E37" s="3"/>
      <c r="F37" s="3"/>
      <c r="R37" s="3"/>
      <c r="S37" s="3"/>
      <c r="T37" s="3"/>
      <c r="U37" s="3"/>
    </row>
    <row r="38" spans="4:21" ht="12.75">
      <c r="D38" s="3"/>
      <c r="E38" s="3"/>
      <c r="F38" s="3"/>
      <c r="R38" s="3"/>
      <c r="S38" s="3"/>
      <c r="T38" s="3"/>
      <c r="U38" s="3"/>
    </row>
    <row r="39" spans="4:21" ht="12.75">
      <c r="D39" s="3"/>
      <c r="E39" s="3"/>
      <c r="F39" s="3"/>
      <c r="R39" s="3"/>
      <c r="S39" s="3"/>
      <c r="T39" s="3"/>
      <c r="U39" s="3"/>
    </row>
    <row r="40" spans="4:21" ht="12.75">
      <c r="D40" s="3"/>
      <c r="E40" s="3"/>
      <c r="F40" s="3"/>
      <c r="R40" s="3"/>
      <c r="S40" s="3"/>
      <c r="T40" s="3"/>
      <c r="U40" s="3"/>
    </row>
    <row r="41" spans="18:21" ht="12.75">
      <c r="R41" s="3"/>
      <c r="S41" s="3"/>
      <c r="T41" s="3"/>
      <c r="U41" s="3"/>
    </row>
    <row r="42" spans="18:21" ht="12.75">
      <c r="R42" s="3"/>
      <c r="S42" s="3"/>
      <c r="T42" s="3"/>
      <c r="U42" s="3"/>
    </row>
  </sheetData>
  <mergeCells count="1">
    <mergeCell ref="G29:I29"/>
  </mergeCells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76" r:id="rId4"/>
  <headerFooter alignWithMargins="0">
    <oddFooter>&amp;L&amp;"Times New Roman,Normal"&amp;8&amp;F-&amp;A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711">
    <pageSetUpPr fitToPage="1"/>
  </sheetPr>
  <dimension ref="A1:T63"/>
  <sheetViews>
    <sheetView zoomScale="60" zoomScaleNormal="60" workbookViewId="0" topLeftCell="B1">
      <selection activeCell="O26" sqref="O26"/>
    </sheetView>
  </sheetViews>
  <sheetFormatPr defaultColWidth="11.421875" defaultRowHeight="12.75"/>
  <cols>
    <col min="1" max="1" width="15.7109375" style="0" customWidth="1"/>
    <col min="2" max="2" width="18.421875" style="0" customWidth="1"/>
    <col min="3" max="3" width="13.28125" style="0" customWidth="1"/>
    <col min="4" max="4" width="14.421875" style="0" customWidth="1"/>
    <col min="5" max="5" width="32.8515625" style="0" customWidth="1"/>
    <col min="6" max="6" width="4.00390625" style="0" customWidth="1"/>
    <col min="7" max="9" width="15.7109375" style="0" customWidth="1"/>
    <col min="10" max="10" width="2.7109375" style="0" customWidth="1"/>
    <col min="11" max="11" width="15.7109375" style="0" customWidth="1"/>
    <col min="12" max="12" width="2.7109375" style="0" customWidth="1"/>
    <col min="13" max="13" width="15.7109375" style="0" customWidth="1"/>
    <col min="14" max="14" width="2.7109375" style="0" customWidth="1"/>
    <col min="15" max="15" width="15.7109375" style="0" customWidth="1"/>
    <col min="16" max="16" width="20.7109375" style="0" customWidth="1"/>
  </cols>
  <sheetData>
    <row r="1" spans="1:16" s="8" customFormat="1" ht="26.25">
      <c r="A1" s="18"/>
      <c r="B1" s="18"/>
      <c r="C1" s="18"/>
      <c r="P1" s="18"/>
    </row>
    <row r="2" spans="1:16" s="8" customFormat="1" ht="26.25">
      <c r="A2" s="18"/>
      <c r="B2" s="74" t="str">
        <f>+TOTAL!B2</f>
        <v>ANEXO VIII al Memorándum  D.T.E.E. N°           /2014</v>
      </c>
      <c r="C2" s="74"/>
      <c r="D2" s="11"/>
      <c r="E2" s="11"/>
      <c r="F2" s="11"/>
      <c r="G2" s="75"/>
      <c r="H2" s="11"/>
      <c r="I2" s="11"/>
      <c r="J2" s="11"/>
      <c r="K2" s="11"/>
      <c r="L2" s="11"/>
      <c r="M2" s="11"/>
      <c r="N2" s="11"/>
      <c r="O2" s="11"/>
      <c r="P2" s="76"/>
    </row>
    <row r="3" spans="1:16" s="4" customFormat="1" ht="12.75">
      <c r="A3" s="3"/>
      <c r="B3" s="3"/>
      <c r="C3" s="3"/>
      <c r="P3" s="3"/>
    </row>
    <row r="4" spans="1:16" s="15" customFormat="1" ht="11.25">
      <c r="A4" s="228" t="s">
        <v>1</v>
      </c>
      <c r="B4" s="228"/>
      <c r="C4" s="77"/>
      <c r="P4" s="16"/>
    </row>
    <row r="5" spans="1:16" s="15" customFormat="1" ht="9.75">
      <c r="A5" s="228" t="s">
        <v>2</v>
      </c>
      <c r="B5" s="228"/>
      <c r="C5" s="77"/>
      <c r="P5" s="16"/>
    </row>
    <row r="6" spans="1:16" s="4" customFormat="1" ht="17.25" customHeight="1" thickBot="1">
      <c r="A6" s="3"/>
      <c r="B6" s="3"/>
      <c r="C6" s="3"/>
      <c r="P6" s="3"/>
    </row>
    <row r="7" spans="1:16" s="4" customFormat="1" ht="13.5" thickTop="1">
      <c r="A7" s="3"/>
      <c r="B7" s="59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1"/>
    </row>
    <row r="8" spans="1:16" s="19" customFormat="1" ht="21">
      <c r="A8" s="20"/>
      <c r="B8" s="68"/>
      <c r="C8" s="20"/>
      <c r="D8" s="90" t="s">
        <v>33</v>
      </c>
      <c r="E8" s="90"/>
      <c r="F8" s="90"/>
      <c r="G8" s="20"/>
      <c r="I8" s="20"/>
      <c r="J8" s="20"/>
      <c r="K8" s="20"/>
      <c r="L8" s="20"/>
      <c r="M8" s="20"/>
      <c r="N8" s="20"/>
      <c r="O8" s="20"/>
      <c r="P8" s="69"/>
    </row>
    <row r="9" spans="1:16" s="4" customFormat="1" ht="12.75">
      <c r="A9" s="3"/>
      <c r="B9" s="41"/>
      <c r="C9" s="3"/>
      <c r="D9" s="66"/>
      <c r="E9" s="66"/>
      <c r="F9" s="66"/>
      <c r="G9" s="3"/>
      <c r="I9" s="3"/>
      <c r="J9" s="3"/>
      <c r="K9" s="3"/>
      <c r="L9" s="3"/>
      <c r="M9" s="3"/>
      <c r="N9" s="3"/>
      <c r="O9" s="3"/>
      <c r="P9" s="5"/>
    </row>
    <row r="10" spans="1:16" s="19" customFormat="1" ht="21">
      <c r="A10" s="20"/>
      <c r="B10" s="68"/>
      <c r="C10" s="20"/>
      <c r="D10" s="6" t="s">
        <v>36</v>
      </c>
      <c r="E10" s="6"/>
      <c r="F10" s="6"/>
      <c r="G10" s="6"/>
      <c r="H10" s="20"/>
      <c r="I10" s="70"/>
      <c r="J10" s="70"/>
      <c r="K10" s="70"/>
      <c r="L10" s="70"/>
      <c r="M10" s="70"/>
      <c r="N10" s="70"/>
      <c r="O10" s="70"/>
      <c r="P10" s="69"/>
    </row>
    <row r="11" spans="1:16" s="4" customFormat="1" ht="12.75">
      <c r="A11" s="3"/>
      <c r="B11" s="41"/>
      <c r="C11" s="3"/>
      <c r="D11" s="66"/>
      <c r="E11" s="66"/>
      <c r="F11" s="66"/>
      <c r="G11" s="3"/>
      <c r="I11" s="3"/>
      <c r="J11" s="3"/>
      <c r="K11" s="3"/>
      <c r="L11" s="3"/>
      <c r="M11" s="3"/>
      <c r="N11" s="3"/>
      <c r="O11" s="3"/>
      <c r="P11" s="5"/>
    </row>
    <row r="12" spans="1:16" s="26" customFormat="1" ht="18">
      <c r="A12" s="33"/>
      <c r="B12" s="27" t="str">
        <f>+TOTAL!B14</f>
        <v>Asociado al desempeño durante los doce meses anteriores a Julio de 2013</v>
      </c>
      <c r="C12" s="30"/>
      <c r="D12" s="31"/>
      <c r="E12" s="31"/>
      <c r="F12" s="31"/>
      <c r="G12" s="71"/>
      <c r="H12" s="72"/>
      <c r="I12" s="73"/>
      <c r="J12" s="73"/>
      <c r="K12" s="73"/>
      <c r="L12" s="73"/>
      <c r="M12" s="73"/>
      <c r="N12" s="73"/>
      <c r="O12" s="73"/>
      <c r="P12" s="32"/>
    </row>
    <row r="13" spans="1:16" s="4" customFormat="1" ht="12.75">
      <c r="A13" s="3"/>
      <c r="B13" s="41"/>
      <c r="C13" s="3"/>
      <c r="D13" s="3"/>
      <c r="E13" s="3"/>
      <c r="F13" s="3"/>
      <c r="G13" s="3"/>
      <c r="H13" s="67"/>
      <c r="I13" s="62"/>
      <c r="J13" s="62"/>
      <c r="K13" s="62"/>
      <c r="L13" s="62"/>
      <c r="M13" s="62"/>
      <c r="N13" s="62"/>
      <c r="O13" s="62"/>
      <c r="P13" s="5"/>
    </row>
    <row r="14" spans="1:16" s="115" customFormat="1" ht="18">
      <c r="A14" s="46"/>
      <c r="B14" s="111"/>
      <c r="C14" s="46"/>
      <c r="D14" s="221" t="s">
        <v>45</v>
      </c>
      <c r="E14" s="221"/>
      <c r="F14" s="112"/>
      <c r="G14" s="226" t="s">
        <v>38</v>
      </c>
      <c r="H14" s="226"/>
      <c r="I14" s="226"/>
      <c r="J14" s="113"/>
      <c r="K14" s="122" t="s">
        <v>39</v>
      </c>
      <c r="L14" s="113"/>
      <c r="M14" s="122" t="s">
        <v>40</v>
      </c>
      <c r="N14" s="113"/>
      <c r="O14" s="122" t="s">
        <v>41</v>
      </c>
      <c r="P14" s="114"/>
    </row>
    <row r="15" spans="1:16" s="138" customFormat="1" ht="18">
      <c r="A15" s="134"/>
      <c r="B15" s="135"/>
      <c r="C15" s="134"/>
      <c r="D15" s="227" t="s">
        <v>47</v>
      </c>
      <c r="E15" s="227"/>
      <c r="F15" s="112"/>
      <c r="G15" s="222" t="s">
        <v>48</v>
      </c>
      <c r="H15" s="222"/>
      <c r="I15" s="222"/>
      <c r="J15" s="113"/>
      <c r="K15" s="136" t="s">
        <v>49</v>
      </c>
      <c r="L15" s="113"/>
      <c r="M15" s="136" t="s">
        <v>50</v>
      </c>
      <c r="N15" s="113"/>
      <c r="O15" s="136" t="s">
        <v>51</v>
      </c>
      <c r="P15" s="137"/>
    </row>
    <row r="16" spans="1:16" s="138" customFormat="1" ht="15" customHeight="1" thickBot="1">
      <c r="A16" s="134"/>
      <c r="B16" s="135"/>
      <c r="C16" s="134"/>
      <c r="D16" s="112"/>
      <c r="E16" s="112"/>
      <c r="F16" s="112"/>
      <c r="G16" s="113"/>
      <c r="H16" s="113"/>
      <c r="I16" s="113"/>
      <c r="J16" s="113"/>
      <c r="K16" s="136"/>
      <c r="L16" s="113"/>
      <c r="M16" s="136"/>
      <c r="N16" s="113"/>
      <c r="O16" s="136"/>
      <c r="P16" s="137"/>
    </row>
    <row r="17" spans="1:16" s="98" customFormat="1" ht="19.5" customHeight="1" thickBot="1" thickTop="1">
      <c r="A17" s="93"/>
      <c r="B17" s="94"/>
      <c r="C17" s="93"/>
      <c r="D17" s="93"/>
      <c r="E17" s="93"/>
      <c r="F17" s="93"/>
      <c r="G17" s="95" t="s">
        <v>42</v>
      </c>
      <c r="H17" s="95" t="s">
        <v>43</v>
      </c>
      <c r="I17" s="95" t="s">
        <v>44</v>
      </c>
      <c r="J17" s="96"/>
      <c r="K17" s="139"/>
      <c r="L17" s="96"/>
      <c r="M17" s="139"/>
      <c r="N17" s="96"/>
      <c r="O17" s="139"/>
      <c r="P17" s="97"/>
    </row>
    <row r="18" spans="1:16" s="98" customFormat="1" ht="19.5" customHeight="1" thickTop="1">
      <c r="A18" s="93"/>
      <c r="B18" s="94"/>
      <c r="C18" s="223" t="s">
        <v>54</v>
      </c>
      <c r="D18" s="145" t="s">
        <v>37</v>
      </c>
      <c r="E18" s="146" t="s">
        <v>57</v>
      </c>
      <c r="F18" s="93"/>
      <c r="G18" s="164">
        <v>64.47</v>
      </c>
      <c r="H18" s="165">
        <v>16.629</v>
      </c>
      <c r="I18" s="166">
        <v>4.751</v>
      </c>
      <c r="J18" s="167"/>
      <c r="K18" s="168">
        <v>7.937</v>
      </c>
      <c r="L18" s="167"/>
      <c r="M18" s="168">
        <v>143.061</v>
      </c>
      <c r="N18" s="167"/>
      <c r="O18" s="168">
        <v>4.904</v>
      </c>
      <c r="P18" s="97"/>
    </row>
    <row r="19" spans="1:16" s="98" customFormat="1" ht="19.5" customHeight="1">
      <c r="A19" s="93"/>
      <c r="B19" s="94"/>
      <c r="C19" s="224"/>
      <c r="D19" s="147" t="s">
        <v>23</v>
      </c>
      <c r="E19" s="148"/>
      <c r="F19" s="93"/>
      <c r="G19" s="123">
        <v>0.990513</v>
      </c>
      <c r="H19" s="124">
        <v>0.993492</v>
      </c>
      <c r="I19" s="102">
        <v>0.996785</v>
      </c>
      <c r="J19" s="140"/>
      <c r="K19" s="132">
        <v>0.991313</v>
      </c>
      <c r="L19" s="140"/>
      <c r="M19" s="132">
        <v>0.999009</v>
      </c>
      <c r="N19" s="140"/>
      <c r="O19" s="132">
        <v>0.983547</v>
      </c>
      <c r="P19" s="100"/>
    </row>
    <row r="20" spans="1:16" s="98" customFormat="1" ht="19.5" customHeight="1" thickBot="1">
      <c r="A20" s="93"/>
      <c r="B20" s="94"/>
      <c r="C20" s="225"/>
      <c r="D20" s="149" t="s">
        <v>24</v>
      </c>
      <c r="E20" s="150" t="s">
        <v>63</v>
      </c>
      <c r="F20" s="93"/>
      <c r="G20" s="125">
        <v>0.59</v>
      </c>
      <c r="H20" s="126">
        <v>1.11</v>
      </c>
      <c r="I20" s="169">
        <v>1</v>
      </c>
      <c r="J20" s="170"/>
      <c r="K20" s="133">
        <v>0.5</v>
      </c>
      <c r="L20" s="170"/>
      <c r="M20" s="133">
        <v>0.7</v>
      </c>
      <c r="N20" s="170"/>
      <c r="O20" s="133">
        <v>0.69</v>
      </c>
      <c r="P20" s="100"/>
    </row>
    <row r="21" spans="1:16" s="98" customFormat="1" ht="19.5" customHeight="1" thickBot="1" thickTop="1">
      <c r="A21" s="93"/>
      <c r="B21" s="94"/>
      <c r="C21" s="93"/>
      <c r="E21" s="121"/>
      <c r="F21" s="93"/>
      <c r="G21" s="101"/>
      <c r="H21" s="101"/>
      <c r="I21" s="101"/>
      <c r="J21" s="101"/>
      <c r="K21" s="101"/>
      <c r="L21" s="101"/>
      <c r="M21" s="101"/>
      <c r="N21" s="101"/>
      <c r="O21" s="101"/>
      <c r="P21" s="100"/>
    </row>
    <row r="22" spans="1:20" s="98" customFormat="1" ht="19.5" customHeight="1" thickTop="1">
      <c r="A22" s="93"/>
      <c r="B22" s="94"/>
      <c r="C22" s="223" t="s">
        <v>55</v>
      </c>
      <c r="D22" s="151" t="s">
        <v>64</v>
      </c>
      <c r="E22" s="152" t="s">
        <v>58</v>
      </c>
      <c r="F22" s="116"/>
      <c r="G22" s="178">
        <v>3821.5776666844426</v>
      </c>
      <c r="H22" s="179">
        <v>27066.74816655203</v>
      </c>
      <c r="I22" s="180">
        <v>107554.44382524151</v>
      </c>
      <c r="J22" s="181"/>
      <c r="K22" s="182">
        <v>731126.666666806</v>
      </c>
      <c r="L22" s="181"/>
      <c r="M22" s="182">
        <v>2151.3833333356306</v>
      </c>
      <c r="N22" s="181"/>
      <c r="O22" s="182">
        <v>1844248.759722013</v>
      </c>
      <c r="P22" s="100"/>
      <c r="T22" s="213"/>
    </row>
    <row r="23" spans="1:20" s="98" customFormat="1" ht="19.5" customHeight="1">
      <c r="A23" s="93"/>
      <c r="B23" s="94"/>
      <c r="C23" s="229"/>
      <c r="D23" s="153" t="s">
        <v>65</v>
      </c>
      <c r="E23" s="148" t="s">
        <v>59</v>
      </c>
      <c r="F23" s="117"/>
      <c r="G23" s="123">
        <v>8760</v>
      </c>
      <c r="H23" s="124">
        <v>8760</v>
      </c>
      <c r="I23" s="102">
        <v>8760</v>
      </c>
      <c r="J23" s="140"/>
      <c r="K23" s="132">
        <v>8760</v>
      </c>
      <c r="L23" s="140"/>
      <c r="M23" s="132">
        <v>8760</v>
      </c>
      <c r="N23" s="140"/>
      <c r="O23" s="132">
        <v>8760</v>
      </c>
      <c r="P23" s="97"/>
      <c r="R23" s="172"/>
      <c r="S23" s="172"/>
      <c r="T23" s="172"/>
    </row>
    <row r="24" spans="1:16" s="98" customFormat="1" ht="19.5" customHeight="1">
      <c r="A24" s="93"/>
      <c r="B24" s="94"/>
      <c r="C24" s="229"/>
      <c r="D24" s="154" t="s">
        <v>66</v>
      </c>
      <c r="E24" s="155" t="s">
        <v>60</v>
      </c>
      <c r="F24" s="118"/>
      <c r="G24" s="183">
        <v>2982</v>
      </c>
      <c r="H24" s="184">
        <v>1413</v>
      </c>
      <c r="I24" s="163">
        <v>3111.1</v>
      </c>
      <c r="J24" s="140"/>
      <c r="K24" s="132">
        <v>10250</v>
      </c>
      <c r="L24" s="140"/>
      <c r="M24" s="132">
        <v>109</v>
      </c>
      <c r="N24" s="140"/>
      <c r="O24" s="185">
        <v>7162.5</v>
      </c>
      <c r="P24" s="97"/>
    </row>
    <row r="25" spans="1:16" s="98" customFormat="1" ht="19.5" customHeight="1" thickBot="1">
      <c r="A25" s="93"/>
      <c r="B25" s="94"/>
      <c r="C25" s="230"/>
      <c r="D25" s="156" t="s">
        <v>56</v>
      </c>
      <c r="E25" s="150" t="s">
        <v>61</v>
      </c>
      <c r="F25" s="119"/>
      <c r="G25" s="125">
        <v>4</v>
      </c>
      <c r="H25" s="126">
        <v>2</v>
      </c>
      <c r="I25" s="103">
        <v>46</v>
      </c>
      <c r="J25" s="140"/>
      <c r="K25" s="133">
        <v>26</v>
      </c>
      <c r="L25" s="140"/>
      <c r="M25" s="133">
        <v>24</v>
      </c>
      <c r="N25" s="140"/>
      <c r="O25" s="133">
        <v>25</v>
      </c>
      <c r="P25" s="97"/>
    </row>
    <row r="26" spans="1:19" s="98" customFormat="1" ht="19.5" customHeight="1" thickBot="1" thickTop="1">
      <c r="A26" s="93"/>
      <c r="B26" s="94"/>
      <c r="C26" s="93"/>
      <c r="D26" s="99"/>
      <c r="E26" s="121"/>
      <c r="F26" s="99"/>
      <c r="G26" s="101"/>
      <c r="H26" s="101"/>
      <c r="I26" s="101"/>
      <c r="J26" s="101"/>
      <c r="K26" s="101"/>
      <c r="L26" s="101"/>
      <c r="M26" s="101"/>
      <c r="N26" s="101"/>
      <c r="O26" s="101"/>
      <c r="P26" s="97"/>
      <c r="S26" s="213"/>
    </row>
    <row r="27" spans="1:16" s="98" customFormat="1" ht="19.5" customHeight="1" thickBot="1" thickTop="1">
      <c r="A27" s="93"/>
      <c r="B27" s="94"/>
      <c r="C27" s="223" t="s">
        <v>46</v>
      </c>
      <c r="D27" s="157" t="s">
        <v>25</v>
      </c>
      <c r="E27" s="158"/>
      <c r="F27" s="120"/>
      <c r="G27" s="127">
        <f>1-G22/G23/G24</f>
        <v>0.9998537045076132</v>
      </c>
      <c r="H27" s="128">
        <f>1-H22/H23/H24</f>
        <v>0.9978132969323865</v>
      </c>
      <c r="I27" s="129">
        <f>1-I22/I23/I24</f>
        <v>0.9960535165869755</v>
      </c>
      <c r="J27" s="141"/>
      <c r="K27" s="104">
        <f>1-K22/K23/K24</f>
        <v>0.9918573709024746</v>
      </c>
      <c r="L27" s="141"/>
      <c r="M27" s="104">
        <f>1-M22/M23/M24</f>
        <v>0.9977468650943241</v>
      </c>
      <c r="N27" s="141"/>
      <c r="O27" s="104">
        <f>1-O22/O23/O24</f>
        <v>0.9706065367771639</v>
      </c>
      <c r="P27" s="97"/>
    </row>
    <row r="28" spans="1:16" s="98" customFormat="1" ht="19.5" customHeight="1" thickBot="1" thickTop="1">
      <c r="A28" s="93"/>
      <c r="B28" s="94"/>
      <c r="C28" s="224"/>
      <c r="D28" s="161"/>
      <c r="E28" s="162"/>
      <c r="F28" s="99"/>
      <c r="G28" s="101"/>
      <c r="H28" s="101"/>
      <c r="I28" s="101"/>
      <c r="J28" s="101"/>
      <c r="K28" s="101"/>
      <c r="L28" s="101"/>
      <c r="M28" s="101"/>
      <c r="N28" s="101"/>
      <c r="O28" s="101"/>
      <c r="P28" s="97"/>
    </row>
    <row r="29" spans="1:19" s="98" customFormat="1" ht="19.5" customHeight="1" thickBot="1" thickTop="1">
      <c r="A29" s="93"/>
      <c r="B29" s="94"/>
      <c r="C29" s="225"/>
      <c r="D29" s="159" t="s">
        <v>26</v>
      </c>
      <c r="E29" s="160" t="s">
        <v>62</v>
      </c>
      <c r="F29" s="120"/>
      <c r="G29" s="131">
        <f>+G25/G24*100</f>
        <v>0.1341381623071764</v>
      </c>
      <c r="H29" s="131">
        <f>+H25/H24*100</f>
        <v>0.14154281670205238</v>
      </c>
      <c r="I29" s="130">
        <f>+I25/I24*100</f>
        <v>1.4785767092025328</v>
      </c>
      <c r="J29" s="142"/>
      <c r="K29" s="105">
        <f>+K25/K24*100</f>
        <v>0.25365853658536586</v>
      </c>
      <c r="L29" s="142"/>
      <c r="M29" s="105">
        <f>+M25/M24</f>
        <v>0.22018348623853212</v>
      </c>
      <c r="N29" s="142"/>
      <c r="O29" s="105">
        <f>+O25/O24*100</f>
        <v>0.34904013961605584</v>
      </c>
      <c r="P29" s="97"/>
      <c r="S29" s="213"/>
    </row>
    <row r="30" spans="1:16" s="98" customFormat="1" ht="19.5" customHeight="1" hidden="1" thickTop="1">
      <c r="A30" s="93"/>
      <c r="B30" s="94"/>
      <c r="C30" s="187"/>
      <c r="D30" s="120"/>
      <c r="E30" s="121"/>
      <c r="F30" s="120"/>
      <c r="G30" s="188"/>
      <c r="H30" s="188"/>
      <c r="I30" s="188"/>
      <c r="J30" s="188"/>
      <c r="K30" s="188"/>
      <c r="L30" s="188"/>
      <c r="M30" s="188"/>
      <c r="N30" s="188"/>
      <c r="O30" s="188"/>
      <c r="P30" s="97"/>
    </row>
    <row r="31" spans="1:16" s="98" customFormat="1" ht="19.5" customHeight="1" hidden="1" thickBot="1">
      <c r="A31" s="93"/>
      <c r="B31" s="94"/>
      <c r="C31" s="187"/>
      <c r="D31" s="120"/>
      <c r="E31" s="121"/>
      <c r="F31" s="120"/>
      <c r="G31" s="188"/>
      <c r="H31" s="188"/>
      <c r="I31" s="188"/>
      <c r="J31" s="188"/>
      <c r="K31" s="188"/>
      <c r="L31" s="188"/>
      <c r="M31" s="188"/>
      <c r="N31" s="188"/>
      <c r="O31" s="188"/>
      <c r="P31" s="97"/>
    </row>
    <row r="32" spans="1:16" s="191" customFormat="1" ht="19.5" customHeight="1" hidden="1" thickTop="1">
      <c r="A32" s="189"/>
      <c r="B32" s="218" t="s">
        <v>74</v>
      </c>
      <c r="C32" s="195" t="s">
        <v>69</v>
      </c>
      <c r="D32" s="196"/>
      <c r="E32" s="197"/>
      <c r="F32" s="196"/>
      <c r="G32" s="198">
        <f>+(G27-G19)/(1-G19)</f>
        <v>0.9845793725743901</v>
      </c>
      <c r="H32" s="198">
        <f>+(H27-H19)/(1-H19)</f>
        <v>0.6639976847551481</v>
      </c>
      <c r="I32" s="198">
        <f>+(I27-I19)/(1-I19)</f>
        <v>-0.22752205692831837</v>
      </c>
      <c r="J32" s="198"/>
      <c r="K32" s="198">
        <f>+(K27-K19)/(1-K19)</f>
        <v>0.06266500546501799</v>
      </c>
      <c r="L32" s="198"/>
      <c r="M32" s="198">
        <f>+(M27-M19)/(1-M19)</f>
        <v>-1.2735972812068563</v>
      </c>
      <c r="N32" s="198"/>
      <c r="O32" s="199">
        <f>+(O27-O19)/(1-O19)</f>
        <v>-0.7865108626290647</v>
      </c>
      <c r="P32" s="190"/>
    </row>
    <row r="33" spans="1:16" s="191" customFormat="1" ht="19.5" customHeight="1" hidden="1">
      <c r="A33" s="189"/>
      <c r="B33" s="218"/>
      <c r="C33" s="200" t="s">
        <v>70</v>
      </c>
      <c r="D33" s="192"/>
      <c r="E33" s="193"/>
      <c r="F33" s="192"/>
      <c r="G33" s="194">
        <f>IF(G32&gt;0,G32,0)</f>
        <v>0.9845793725743901</v>
      </c>
      <c r="H33" s="194">
        <f aca="true" t="shared" si="0" ref="H33:O33">IF(H32&gt;0,H32,0)</f>
        <v>0.6639976847551481</v>
      </c>
      <c r="I33" s="194">
        <f t="shared" si="0"/>
        <v>0</v>
      </c>
      <c r="J33" s="194"/>
      <c r="K33" s="194">
        <f t="shared" si="0"/>
        <v>0.06266500546501799</v>
      </c>
      <c r="L33" s="194"/>
      <c r="M33" s="194">
        <f t="shared" si="0"/>
        <v>0</v>
      </c>
      <c r="N33" s="194"/>
      <c r="O33" s="201">
        <f t="shared" si="0"/>
        <v>0</v>
      </c>
      <c r="P33" s="190"/>
    </row>
    <row r="34" spans="1:16" s="191" customFormat="1" ht="19.5" customHeight="1" hidden="1">
      <c r="A34" s="189"/>
      <c r="B34" s="218"/>
      <c r="C34" s="200" t="s">
        <v>71</v>
      </c>
      <c r="D34" s="192"/>
      <c r="E34" s="193"/>
      <c r="F34" s="192"/>
      <c r="G34" s="194">
        <f>+(G20-G29)/G20</f>
        <v>0.7726471825302095</v>
      </c>
      <c r="H34" s="194">
        <f>+(H20-H29)/H20</f>
        <v>0.8724839489170699</v>
      </c>
      <c r="I34" s="194">
        <f>+(I20-I29)/I20</f>
        <v>-0.4785767092025328</v>
      </c>
      <c r="J34" s="194"/>
      <c r="K34" s="194">
        <f>+(K20-K29)/K20</f>
        <v>0.4926829268292683</v>
      </c>
      <c r="L34" s="194"/>
      <c r="M34" s="194">
        <f>+(M20-M29)/M20</f>
        <v>0.6854521625163826</v>
      </c>
      <c r="N34" s="194"/>
      <c r="O34" s="201">
        <f>+(O20-O29)/O20</f>
        <v>0.49414472519412195</v>
      </c>
      <c r="P34" s="190"/>
    </row>
    <row r="35" spans="1:16" s="191" customFormat="1" ht="19.5" customHeight="1" hidden="1">
      <c r="A35" s="189"/>
      <c r="B35" s="218"/>
      <c r="C35" s="200" t="s">
        <v>72</v>
      </c>
      <c r="D35" s="192"/>
      <c r="E35" s="193"/>
      <c r="F35" s="192"/>
      <c r="G35" s="194">
        <f>+G34+G33</f>
        <v>1.7572265551045996</v>
      </c>
      <c r="H35" s="194">
        <f aca="true" t="shared" si="1" ref="H35:O35">+H34+H33</f>
        <v>1.536481633672218</v>
      </c>
      <c r="I35" s="194">
        <f t="shared" si="1"/>
        <v>-0.4785767092025328</v>
      </c>
      <c r="J35" s="194"/>
      <c r="K35" s="194">
        <f t="shared" si="1"/>
        <v>0.5553479322942863</v>
      </c>
      <c r="L35" s="194"/>
      <c r="M35" s="194">
        <f t="shared" si="1"/>
        <v>0.6854521625163826</v>
      </c>
      <c r="N35" s="194"/>
      <c r="O35" s="201">
        <f t="shared" si="1"/>
        <v>0.49414472519412195</v>
      </c>
      <c r="P35" s="190"/>
    </row>
    <row r="36" spans="1:16" s="191" customFormat="1" ht="19.5" customHeight="1" hidden="1">
      <c r="A36" s="189"/>
      <c r="B36" s="218"/>
      <c r="C36" s="200" t="s">
        <v>70</v>
      </c>
      <c r="D36" s="192"/>
      <c r="E36" s="193"/>
      <c r="F36" s="192"/>
      <c r="G36" s="194">
        <f>IF(G35&gt;0,G35,0)</f>
        <v>1.7572265551045996</v>
      </c>
      <c r="H36" s="194">
        <f aca="true" t="shared" si="2" ref="H36:O36">IF(H35&gt;0,H35,0)</f>
        <v>1.536481633672218</v>
      </c>
      <c r="I36" s="194">
        <f t="shared" si="2"/>
        <v>0</v>
      </c>
      <c r="J36" s="194"/>
      <c r="K36" s="194">
        <f t="shared" si="2"/>
        <v>0.5553479322942863</v>
      </c>
      <c r="L36" s="194"/>
      <c r="M36" s="194">
        <f t="shared" si="2"/>
        <v>0.6854521625163826</v>
      </c>
      <c r="N36" s="194"/>
      <c r="O36" s="201">
        <f t="shared" si="2"/>
        <v>0.49414472519412195</v>
      </c>
      <c r="P36" s="190"/>
    </row>
    <row r="37" spans="1:16" s="191" customFormat="1" ht="19.5" customHeight="1" hidden="1">
      <c r="A37" s="189"/>
      <c r="B37" s="218"/>
      <c r="C37" s="200" t="s">
        <v>73</v>
      </c>
      <c r="D37" s="192"/>
      <c r="E37" s="193"/>
      <c r="F37" s="192"/>
      <c r="G37" s="194">
        <f>+G36*G24*G18</f>
        <v>337825.99689464393</v>
      </c>
      <c r="H37" s="194">
        <f aca="true" t="shared" si="3" ref="H37:O37">+H36*H24*H18</f>
        <v>36102.3663109918</v>
      </c>
      <c r="I37" s="194">
        <f t="shared" si="3"/>
        <v>0</v>
      </c>
      <c r="J37" s="194"/>
      <c r="K37" s="194">
        <f t="shared" si="3"/>
        <v>45179.91452085244</v>
      </c>
      <c r="L37" s="194"/>
      <c r="M37" s="194">
        <f t="shared" si="3"/>
        <v>10688.700428571428</v>
      </c>
      <c r="N37" s="194"/>
      <c r="O37" s="201">
        <f t="shared" si="3"/>
        <v>17356.784057971014</v>
      </c>
      <c r="P37" s="190"/>
    </row>
    <row r="38" spans="1:16" s="191" customFormat="1" ht="19.5" customHeight="1" hidden="1" thickBot="1">
      <c r="A38" s="189"/>
      <c r="B38" s="218"/>
      <c r="C38" s="202" t="s">
        <v>70</v>
      </c>
      <c r="D38" s="203"/>
      <c r="E38" s="204"/>
      <c r="F38" s="203"/>
      <c r="G38" s="205">
        <f>IF(G37&gt;0,G37,0)</f>
        <v>337825.99689464393</v>
      </c>
      <c r="H38" s="205">
        <f aca="true" t="shared" si="4" ref="H38:O38">IF(H37&gt;0,H37,0)</f>
        <v>36102.3663109918</v>
      </c>
      <c r="I38" s="205">
        <f t="shared" si="4"/>
        <v>0</v>
      </c>
      <c r="J38" s="206"/>
      <c r="K38" s="205">
        <f t="shared" si="4"/>
        <v>45179.91452085244</v>
      </c>
      <c r="L38" s="206"/>
      <c r="M38" s="205">
        <f t="shared" si="4"/>
        <v>10688.700428571428</v>
      </c>
      <c r="N38" s="206"/>
      <c r="O38" s="207">
        <f t="shared" si="4"/>
        <v>17356.784057971014</v>
      </c>
      <c r="P38" s="190"/>
    </row>
    <row r="39" spans="1:16" s="98" customFormat="1" ht="19.5" customHeight="1" hidden="1" thickTop="1">
      <c r="A39" s="93"/>
      <c r="B39" s="94"/>
      <c r="C39" s="187"/>
      <c r="D39" s="120"/>
      <c r="E39" s="121"/>
      <c r="F39" s="120"/>
      <c r="G39" s="188"/>
      <c r="H39" s="188"/>
      <c r="I39" s="188"/>
      <c r="J39" s="188"/>
      <c r="K39" s="188"/>
      <c r="L39" s="188"/>
      <c r="M39" s="188"/>
      <c r="N39" s="188"/>
      <c r="O39" s="188"/>
      <c r="P39" s="97"/>
    </row>
    <row r="40" spans="1:16" s="98" customFormat="1" ht="19.5" customHeight="1" thickBot="1" thickTop="1">
      <c r="A40" s="93"/>
      <c r="B40" s="94"/>
      <c r="C40" s="93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7"/>
    </row>
    <row r="41" spans="1:16" s="110" customFormat="1" ht="19.5" customHeight="1" thickBot="1" thickTop="1">
      <c r="A41" s="106"/>
      <c r="B41" s="107"/>
      <c r="C41" s="106"/>
      <c r="D41" s="219" t="s">
        <v>27</v>
      </c>
      <c r="E41" s="220"/>
      <c r="F41" s="106"/>
      <c r="G41" s="108">
        <f>G38</f>
        <v>337825.99689464393</v>
      </c>
      <c r="H41" s="108">
        <f>H38</f>
        <v>36102.3663109918</v>
      </c>
      <c r="I41" s="108">
        <f>I38</f>
        <v>0</v>
      </c>
      <c r="J41" s="143"/>
      <c r="K41" s="108">
        <f>K38</f>
        <v>45179.91452085244</v>
      </c>
      <c r="L41" s="143"/>
      <c r="M41" s="108">
        <f>M38</f>
        <v>10688.700428571428</v>
      </c>
      <c r="N41" s="143"/>
      <c r="O41" s="108">
        <f>O38</f>
        <v>17356.784057971014</v>
      </c>
      <c r="P41" s="109"/>
    </row>
    <row r="42" spans="1:16" s="4" customFormat="1" ht="13.5" thickTop="1">
      <c r="A42" s="3"/>
      <c r="B42" s="41"/>
      <c r="C42" s="3"/>
      <c r="D42" s="79"/>
      <c r="E42" s="79"/>
      <c r="F42" s="79"/>
      <c r="G42" s="79"/>
      <c r="H42" s="83"/>
      <c r="I42" s="86"/>
      <c r="J42" s="86"/>
      <c r="K42" s="85"/>
      <c r="L42" s="86"/>
      <c r="M42" s="85"/>
      <c r="N42" s="86"/>
      <c r="O42" s="85"/>
      <c r="P42" s="5"/>
    </row>
    <row r="43" spans="1:16" s="4" customFormat="1" ht="15">
      <c r="A43" s="3"/>
      <c r="B43" s="41"/>
      <c r="C43" s="3"/>
      <c r="D43" s="89" t="s">
        <v>21</v>
      </c>
      <c r="E43" s="89"/>
      <c r="F43" s="89"/>
      <c r="G43" s="79"/>
      <c r="H43" s="83"/>
      <c r="I43" s="86"/>
      <c r="J43" s="86"/>
      <c r="K43" s="91" t="s">
        <v>35</v>
      </c>
      <c r="L43" s="86"/>
      <c r="M43" s="92"/>
      <c r="N43" s="86"/>
      <c r="O43" s="171">
        <f>+TOTAL!B13</f>
        <v>41456</v>
      </c>
      <c r="P43" s="5"/>
    </row>
    <row r="44" spans="1:16" s="4" customFormat="1" ht="12.75">
      <c r="A44" s="3"/>
      <c r="B44" s="41"/>
      <c r="C44" s="3"/>
      <c r="D44" s="7"/>
      <c r="E44" s="7"/>
      <c r="F44" s="7"/>
      <c r="G44" s="79"/>
      <c r="H44" s="83"/>
      <c r="I44" s="86"/>
      <c r="J44" s="86"/>
      <c r="K44" s="84"/>
      <c r="L44" s="86"/>
      <c r="M44" s="85"/>
      <c r="N44" s="86"/>
      <c r="O44" s="85"/>
      <c r="P44" s="5"/>
    </row>
    <row r="45" spans="1:16" s="4" customFormat="1" ht="12.75">
      <c r="A45" s="3"/>
      <c r="B45" s="41"/>
      <c r="C45" s="3"/>
      <c r="D45" s="88" t="s">
        <v>19</v>
      </c>
      <c r="E45" s="88"/>
      <c r="F45" s="88"/>
      <c r="G45" s="79"/>
      <c r="H45" s="83"/>
      <c r="I45" s="86"/>
      <c r="J45" s="86"/>
      <c r="K45" s="88" t="s">
        <v>34</v>
      </c>
      <c r="L45" s="86"/>
      <c r="M45" s="85"/>
      <c r="N45" s="86"/>
      <c r="O45" s="85"/>
      <c r="P45" s="5"/>
    </row>
    <row r="46" spans="1:16" s="4" customFormat="1" ht="12.75">
      <c r="A46" s="3"/>
      <c r="B46" s="41"/>
      <c r="C46" s="3"/>
      <c r="D46" s="88" t="s">
        <v>20</v>
      </c>
      <c r="E46" s="88"/>
      <c r="F46" s="88"/>
      <c r="G46" s="79"/>
      <c r="H46" s="83"/>
      <c r="I46" s="86"/>
      <c r="J46" s="86"/>
      <c r="K46" s="88" t="s">
        <v>22</v>
      </c>
      <c r="L46" s="86"/>
      <c r="M46" s="85"/>
      <c r="N46" s="86"/>
      <c r="O46" s="85"/>
      <c r="P46" s="5"/>
    </row>
    <row r="47" spans="1:16" s="4" customFormat="1" ht="12.75">
      <c r="A47" s="3"/>
      <c r="B47" s="41"/>
      <c r="C47" s="3"/>
      <c r="D47" s="88" t="s">
        <v>67</v>
      </c>
      <c r="E47" s="88"/>
      <c r="F47" s="88"/>
      <c r="G47" s="79"/>
      <c r="H47" s="83"/>
      <c r="I47" s="86"/>
      <c r="J47" s="86"/>
      <c r="K47" s="88" t="s">
        <v>29</v>
      </c>
      <c r="L47" s="86"/>
      <c r="M47" s="85"/>
      <c r="N47" s="86"/>
      <c r="O47" s="85"/>
      <c r="P47" s="5"/>
    </row>
    <row r="48" spans="1:16" s="4" customFormat="1" ht="12.75">
      <c r="A48" s="3"/>
      <c r="B48" s="41"/>
      <c r="C48" s="3"/>
      <c r="D48" s="88" t="s">
        <v>28</v>
      </c>
      <c r="E48" s="88"/>
      <c r="F48" s="88"/>
      <c r="G48" s="79"/>
      <c r="H48" s="87"/>
      <c r="I48" s="86"/>
      <c r="J48" s="86"/>
      <c r="K48" s="88" t="s">
        <v>30</v>
      </c>
      <c r="L48" s="86"/>
      <c r="M48" s="86"/>
      <c r="N48" s="86"/>
      <c r="O48" s="86"/>
      <c r="P48" s="5"/>
    </row>
    <row r="49" spans="1:16" s="4" customFormat="1" ht="12.75">
      <c r="A49" s="3"/>
      <c r="B49" s="41"/>
      <c r="C49" s="3"/>
      <c r="D49" s="88"/>
      <c r="E49" s="88"/>
      <c r="F49" s="88"/>
      <c r="G49" s="79"/>
      <c r="H49" s="87"/>
      <c r="I49" s="86"/>
      <c r="J49" s="86"/>
      <c r="K49" s="88"/>
      <c r="L49" s="86"/>
      <c r="M49" s="86"/>
      <c r="N49" s="86"/>
      <c r="O49" s="86"/>
      <c r="P49" s="5"/>
    </row>
    <row r="50" spans="1:16" s="4" customFormat="1" ht="12.75">
      <c r="A50" s="3"/>
      <c r="B50" s="41"/>
      <c r="C50" s="144" t="s">
        <v>52</v>
      </c>
      <c r="D50" s="78" t="s">
        <v>53</v>
      </c>
      <c r="G50" s="7"/>
      <c r="H50" s="209"/>
      <c r="I50" s="7"/>
      <c r="J50" s="7"/>
      <c r="K50" s="7"/>
      <c r="L50" s="7"/>
      <c r="M50" s="7"/>
      <c r="N50" s="7"/>
      <c r="O50" s="7"/>
      <c r="P50" s="5"/>
    </row>
    <row r="51" spans="1:16" s="4" customFormat="1" ht="13.5" thickBot="1">
      <c r="A51" s="3"/>
      <c r="B51" s="63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5"/>
    </row>
    <row r="52" spans="1:3" ht="12.75" thickTop="1">
      <c r="A52" s="1"/>
      <c r="B52" s="1"/>
      <c r="C52" s="1"/>
    </row>
    <row r="53" spans="5:19" ht="12.75">
      <c r="E53" s="176"/>
      <c r="F53" s="176"/>
      <c r="G53" s="176"/>
      <c r="H53" s="176"/>
      <c r="I53" s="176"/>
      <c r="J53" s="173"/>
      <c r="K53" s="176"/>
      <c r="L53" s="173"/>
      <c r="M53" s="176"/>
      <c r="N53" s="173"/>
      <c r="O53" s="176"/>
      <c r="P53" s="176"/>
      <c r="Q53" s="176"/>
      <c r="R53" s="176"/>
      <c r="S53" s="173"/>
    </row>
    <row r="54" spans="5:19" ht="12.75">
      <c r="E54" s="176"/>
      <c r="F54" s="176"/>
      <c r="G54" s="176"/>
      <c r="H54" s="176"/>
      <c r="I54" s="176"/>
      <c r="J54" s="176"/>
      <c r="K54" s="176"/>
      <c r="L54" s="176"/>
      <c r="M54" s="176"/>
      <c r="N54" s="176"/>
      <c r="O54" s="176"/>
      <c r="P54" s="176"/>
      <c r="Q54" s="176"/>
      <c r="R54" s="176"/>
      <c r="S54" s="173"/>
    </row>
    <row r="55" spans="5:19" ht="12.75">
      <c r="E55" s="176"/>
      <c r="F55" s="176"/>
      <c r="G55" s="176"/>
      <c r="H55" s="176"/>
      <c r="I55" s="176"/>
      <c r="J55" s="176"/>
      <c r="K55" s="176"/>
      <c r="L55" s="176"/>
      <c r="M55" s="176"/>
      <c r="N55" s="176"/>
      <c r="O55" s="176"/>
      <c r="P55" s="176"/>
      <c r="Q55" s="176"/>
      <c r="R55" s="176"/>
      <c r="S55" s="173"/>
    </row>
    <row r="56" spans="5:19" ht="12.75">
      <c r="E56" s="176"/>
      <c r="F56" s="176"/>
      <c r="G56" s="176"/>
      <c r="H56" s="208"/>
      <c r="I56" s="176"/>
      <c r="J56" s="176"/>
      <c r="K56" s="176"/>
      <c r="L56" s="176"/>
      <c r="M56" s="176"/>
      <c r="N56" s="176"/>
      <c r="O56" s="176"/>
      <c r="P56" s="176"/>
      <c r="Q56" s="176"/>
      <c r="R56" s="176"/>
      <c r="S56" s="173"/>
    </row>
    <row r="57" spans="5:19" ht="12.75">
      <c r="E57" s="176"/>
      <c r="F57" s="176"/>
      <c r="G57" s="176"/>
      <c r="H57" s="208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73"/>
    </row>
    <row r="58" spans="5:19" ht="12.75">
      <c r="E58" s="176"/>
      <c r="F58" s="176"/>
      <c r="G58" s="176"/>
      <c r="H58" s="176"/>
      <c r="I58" s="176"/>
      <c r="J58" s="176"/>
      <c r="K58" s="176"/>
      <c r="L58" s="176"/>
      <c r="M58" s="176"/>
      <c r="N58" s="176"/>
      <c r="O58" s="176"/>
      <c r="P58" s="176"/>
      <c r="Q58" s="176"/>
      <c r="R58" s="176"/>
      <c r="S58" s="173"/>
    </row>
    <row r="59" spans="5:16" ht="12.75">
      <c r="E59" s="176"/>
      <c r="F59" s="176"/>
      <c r="G59" s="176"/>
      <c r="H59" s="176"/>
      <c r="I59" s="176"/>
      <c r="J59" s="176"/>
      <c r="K59" s="176"/>
      <c r="L59" s="176"/>
      <c r="M59" s="176"/>
      <c r="N59" s="176"/>
      <c r="O59" s="176"/>
      <c r="P59" s="176"/>
    </row>
    <row r="60" spans="5:16" ht="12.75">
      <c r="E60" s="176"/>
      <c r="F60" s="176"/>
      <c r="G60" s="176"/>
      <c r="H60" s="176"/>
      <c r="I60" s="176"/>
      <c r="J60" s="176"/>
      <c r="K60" s="176"/>
      <c r="L60" s="176"/>
      <c r="M60" s="176"/>
      <c r="N60" s="176"/>
      <c r="O60" s="176"/>
      <c r="P60" s="173"/>
    </row>
    <row r="61" spans="6:16" ht="12.75">
      <c r="F61" s="173"/>
      <c r="G61" s="174"/>
      <c r="H61" s="174"/>
      <c r="I61" s="174"/>
      <c r="J61" s="174"/>
      <c r="K61" s="174"/>
      <c r="L61" s="174"/>
      <c r="M61" s="173"/>
      <c r="N61" s="173"/>
      <c r="O61" s="173"/>
      <c r="P61" s="174"/>
    </row>
    <row r="62" spans="6:16" ht="12.75">
      <c r="F62" s="173"/>
      <c r="G62" s="175"/>
      <c r="H62" s="175"/>
      <c r="I62" s="175"/>
      <c r="J62" s="175"/>
      <c r="K62" s="175"/>
      <c r="L62" s="175"/>
      <c r="M62" s="173"/>
      <c r="N62" s="173"/>
      <c r="O62" s="173"/>
      <c r="P62" s="177"/>
    </row>
    <row r="63" spans="6:16" ht="12">
      <c r="F63" s="173"/>
      <c r="G63" s="173"/>
      <c r="H63" s="173"/>
      <c r="I63" s="173"/>
      <c r="J63" s="173"/>
      <c r="K63" s="173"/>
      <c r="L63" s="173"/>
      <c r="M63" s="173"/>
      <c r="N63" s="173"/>
      <c r="O63" s="173"/>
      <c r="P63" s="173"/>
    </row>
  </sheetData>
  <mergeCells count="11">
    <mergeCell ref="A4:B4"/>
    <mergeCell ref="A5:B5"/>
    <mergeCell ref="C22:C25"/>
    <mergeCell ref="C18:C20"/>
    <mergeCell ref="B32:B38"/>
    <mergeCell ref="D41:E41"/>
    <mergeCell ref="D14:E14"/>
    <mergeCell ref="G15:I15"/>
    <mergeCell ref="C27:C29"/>
    <mergeCell ref="G14:I14"/>
    <mergeCell ref="D15:E15"/>
  </mergeCells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65" r:id="rId2"/>
  <headerFooter alignWithMargins="0">
    <oddFooter>&amp;L&amp;"Times New Roman,Normal"&amp;8&amp;F-&amp;A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E.N.R.E.</dc:creator>
  <cp:keywords/>
  <dc:description/>
  <cp:lastModifiedBy>jescandar</cp:lastModifiedBy>
  <cp:lastPrinted>2012-03-22T14:42:17Z</cp:lastPrinted>
  <dcterms:created xsi:type="dcterms:W3CDTF">1998-04-21T14:04:37Z</dcterms:created>
  <dcterms:modified xsi:type="dcterms:W3CDTF">2014-08-07T13:27:36Z</dcterms:modified>
  <cp:category/>
  <cp:version/>
  <cp:contentType/>
  <cp:contentStatus/>
</cp:coreProperties>
</file>