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<sst xmlns="http://schemas.openxmlformats.org/spreadsheetml/2006/main" count="87" uniqueCount="80">
  <si>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</si>
  <si>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</si>
  <si>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</si>
  <si>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</si>
  <si>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</si>
  <si>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</si>
  <si>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</si>
  <si>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</si>
  <si>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</si>
  <si>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</si>
  <si>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</si>
  <si>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</si>
  <si>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</si>
  <si>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</si>
  <si>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</si>
  <si>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</si>
  <si>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</si>
  <si>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</si>
  <si>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</si>
  <si>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</si>
  <si>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</si>
  <si>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</si>
  <si>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</si>
  <si>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</si>
  <si>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</si>
  <si>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</si>
  <si>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</si>
  <si>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</si>
  <si>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</si>
  <si>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</si>
  <si>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</si>
  <si>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</si>
  <si>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</si>
  <si>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</si>
  <si>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</si>
  <si>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</si>
  <si>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</si>
  <si>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</si>
  <si>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</si>
  <si>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</si>
  <si>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</si>
  <si>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</si>
  <si>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</si>
  <si>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</si>
  <si>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</si>
  <si>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</si>
  <si>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</si>
  <si>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</si>
  <si>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</si>
  <si>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</si>
  <si>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</si>
  <si>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</si>
  <si>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</si>
  <si>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</si>
  <si>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</si>
  <si>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</si>
  <si>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</si>
  <si>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</si>
  <si>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</si>
  <si>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</si>
  <si>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</si>
  <si>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</si>
  <si>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</si>
  <si>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</si>
  <si>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</si>
  <si>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</si>
  <si>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</si>
  <si>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</si>
  <si>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</si>
  <si>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</si>
  <si>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</si>
  <si>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</si>
  <si>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</si>
  <si>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</si>
  <si>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</si>
  <si>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</si>
  <si>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</si>
  <si>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</si>
  <si>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Diciembre de 2008</t>
  </si>
  <si>
    <t>ANEXO VII al Memorandum  D.T.E.E. N°   770        /2010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</si>
</sst>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39783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182054.33590950782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32718.02251061097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36907.05000000001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10075.581857142857</v>
      </c>
      <c r="K24" s="80">
        <f>J24*0.5</f>
        <v>5037.790928571429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13092.436231884058</v>
      </c>
      <c r="K26" s="80">
        <f>J26*0.5</f>
        <v>6546.218115942029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286431.43555365916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1">
      <selection activeCell="C2" sqref="C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 al Memorandum  D.T.E.E. N°   770        /2010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Diciembre de 2008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77849.56666679028</v>
      </c>
      <c r="H22" s="179">
        <v>18125.300000074552</v>
      </c>
      <c r="I22" s="180">
        <v>114306.04774464772</v>
      </c>
      <c r="J22" s="181"/>
      <c r="K22" s="182">
        <v>3488030.7500000084</v>
      </c>
      <c r="L22" s="181"/>
      <c r="M22" s="182">
        <v>2753.083333335584</v>
      </c>
      <c r="N22" s="181"/>
      <c r="O22" s="182">
        <v>2398807.9472220447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13</v>
      </c>
      <c r="H25" s="126">
        <v>6</v>
      </c>
      <c r="I25" s="103">
        <v>47</v>
      </c>
      <c r="J25" s="140"/>
      <c r="K25" s="133">
        <v>28</v>
      </c>
      <c r="L25" s="140"/>
      <c r="M25" s="133">
        <v>27</v>
      </c>
      <c r="N25" s="140"/>
      <c r="O25" s="133">
        <v>31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0.9970198065613318</v>
      </c>
      <c r="H27" s="128">
        <f>1-H22/H23/H24</f>
        <v>0.9985356700824314</v>
      </c>
      <c r="I27" s="129">
        <f>1-I22/I23/I24</f>
        <v>0.9958057807247312</v>
      </c>
      <c r="J27" s="141"/>
      <c r="K27" s="104">
        <f>1-K22/K23/K24</f>
        <v>0.9611534608531016</v>
      </c>
      <c r="L27" s="141"/>
      <c r="M27" s="104">
        <f>1-M22/M23/M24</f>
        <v>0.9971167071621051</v>
      </c>
      <c r="N27" s="141"/>
      <c r="O27" s="104">
        <f>1-O22/O23/O24</f>
        <v>0.9617680246205257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0.4359490274983233</v>
      </c>
      <c r="H29" s="131">
        <f>+H25/H24*100</f>
        <v>0.42462845010615713</v>
      </c>
      <c r="I29" s="130">
        <f>+I25/I24*100</f>
        <v>1.5107196811417183</v>
      </c>
      <c r="J29" s="142"/>
      <c r="K29" s="105">
        <f>+K25/K24*100</f>
        <v>0.27317073170731704</v>
      </c>
      <c r="L29" s="142"/>
      <c r="M29" s="105">
        <f>+M25/M24</f>
        <v>0.24770642201834864</v>
      </c>
      <c r="N29" s="142"/>
      <c r="O29" s="105">
        <f>+O25/O24*100</f>
        <v>0.4328097731239092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0.6858655593266396</v>
      </c>
      <c r="H32" s="198">
        <f>+(H27-H19)/(1-H19)</f>
        <v>0.7749954029550357</v>
      </c>
      <c r="I32" s="198">
        <f>+(I27-I19)/(1-I19)</f>
        <v>-0.3045783126808066</v>
      </c>
      <c r="J32" s="198"/>
      <c r="K32" s="198">
        <f>+(K27-K19)/(1-K19)</f>
        <v>-3.471801444330424</v>
      </c>
      <c r="L32" s="198"/>
      <c r="M32" s="198">
        <f>+(M27-M19)/(1-M19)</f>
        <v>-1.9094781411654957</v>
      </c>
      <c r="N32" s="198"/>
      <c r="O32" s="199">
        <f>+(O27-O19)/(1-O19)</f>
        <v>-1.3237084652935147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0.6858655593266396</v>
      </c>
      <c r="H33" s="194">
        <f aca="true" t="shared" si="0" ref="H33:O33">IF(H32&gt;0,H32,0)</f>
        <v>0.7749954029550357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0.2611033432231808</v>
      </c>
      <c r="H34" s="194">
        <f>+(H20-H29)/H20</f>
        <v>0.6174518467512098</v>
      </c>
      <c r="I34" s="194">
        <f>+(I20-I29)/I20</f>
        <v>-0.5107196811417183</v>
      </c>
      <c r="J34" s="194"/>
      <c r="K34" s="194">
        <f>+(K20-K29)/K20</f>
        <v>0.4536585365853659</v>
      </c>
      <c r="L34" s="194"/>
      <c r="M34" s="194">
        <f>+(M20-M29)/M20</f>
        <v>0.6461336828309305</v>
      </c>
      <c r="N34" s="194"/>
      <c r="O34" s="201">
        <f>+(O20-O29)/O20</f>
        <v>0.3727394592407112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0.9469689025498205</v>
      </c>
      <c r="H35" s="194">
        <f aca="true" t="shared" si="1" ref="H35:O35">+H34+H33</f>
        <v>1.3924472497062454</v>
      </c>
      <c r="I35" s="194">
        <f t="shared" si="1"/>
        <v>-0.5107196811417183</v>
      </c>
      <c r="J35" s="194"/>
      <c r="K35" s="194">
        <f t="shared" si="1"/>
        <v>0.4536585365853659</v>
      </c>
      <c r="L35" s="194"/>
      <c r="M35" s="194">
        <f t="shared" si="1"/>
        <v>0.6461336828309305</v>
      </c>
      <c r="N35" s="194"/>
      <c r="O35" s="201">
        <f t="shared" si="1"/>
        <v>0.3727394592407112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0.9469689025498205</v>
      </c>
      <c r="H36" s="194">
        <f aca="true" t="shared" si="2" ref="H36:O36">IF(H35&gt;0,H35,0)</f>
        <v>1.3924472497062454</v>
      </c>
      <c r="I36" s="194">
        <f t="shared" si="2"/>
        <v>0</v>
      </c>
      <c r="J36" s="194"/>
      <c r="K36" s="194">
        <f t="shared" si="2"/>
        <v>0.4536585365853659</v>
      </c>
      <c r="L36" s="194"/>
      <c r="M36" s="194">
        <f t="shared" si="2"/>
        <v>0.6461336828309305</v>
      </c>
      <c r="N36" s="194"/>
      <c r="O36" s="201">
        <f t="shared" si="2"/>
        <v>0.3727394592407112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182054.33590950782</v>
      </c>
      <c r="H37" s="194">
        <f aca="true" t="shared" si="3" ref="H37:O37">+H36*H24*H18</f>
        <v>32718.02251061097</v>
      </c>
      <c r="I37" s="194">
        <f t="shared" si="3"/>
        <v>0</v>
      </c>
      <c r="J37" s="194"/>
      <c r="K37" s="194">
        <f t="shared" si="3"/>
        <v>36907.05000000001</v>
      </c>
      <c r="L37" s="194"/>
      <c r="M37" s="194">
        <f t="shared" si="3"/>
        <v>10075.581857142857</v>
      </c>
      <c r="N37" s="194"/>
      <c r="O37" s="201">
        <f t="shared" si="3"/>
        <v>13092.436231884058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182054.33590950782</v>
      </c>
      <c r="H38" s="205">
        <f aca="true" t="shared" si="4" ref="H38:O38">IF(H37&gt;0,H37,0)</f>
        <v>32718.02251061097</v>
      </c>
      <c r="I38" s="205">
        <f t="shared" si="4"/>
        <v>0</v>
      </c>
      <c r="J38" s="206"/>
      <c r="K38" s="205">
        <f t="shared" si="4"/>
        <v>36907.05000000001</v>
      </c>
      <c r="L38" s="206"/>
      <c r="M38" s="205">
        <f t="shared" si="4"/>
        <v>10075.581857142857</v>
      </c>
      <c r="N38" s="206"/>
      <c r="O38" s="207">
        <f t="shared" si="4"/>
        <v>13092.436231884058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182054.33590950782</v>
      </c>
      <c r="H41" s="108">
        <f>H38</f>
        <v>32718.02251061097</v>
      </c>
      <c r="I41" s="108">
        <f>I38</f>
        <v>0</v>
      </c>
      <c r="J41" s="143"/>
      <c r="K41" s="108">
        <f>K38</f>
        <v>36907.05000000001</v>
      </c>
      <c r="L41" s="143"/>
      <c r="M41" s="108">
        <f>M38</f>
        <v>10075.581857142857</v>
      </c>
      <c r="N41" s="143"/>
      <c r="O41" s="108">
        <f>O38</f>
        <v>13092.436231884058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39783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2010-08-10T18:23:22Z</cp:lastPrinted>
  <dcterms:created xsi:type="dcterms:W3CDTF">1998-04-21T14:04:37Z</dcterms:created>
  <dcterms:modified xsi:type="dcterms:W3CDTF">2010-12-06T12:59:37Z</dcterms:modified>
  <cp:category/>
  <cp:version/>
  <cp:contentType/>
  <cp:contentStatus/>
</cp:coreProperties>
</file>