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<sst xmlns="http://schemas.openxmlformats.org/spreadsheetml/2006/main" count="190" uniqueCount="69">
  <si>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</si>
  <si>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</si>
  <si>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</si>
  <si>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</si>
  <si>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</si>
  <si>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</si>
  <si>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</si>
  <si>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</si>
  <si>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</si>
  <si>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</si>
  <si>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</si>
  <si>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</si>
  <si>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</si>
  <si>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</si>
  <si>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</si>
  <si>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</si>
  <si>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</si>
  <si>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</si>
  <si>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</si>
  <si>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</si>
  <si>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</si>
  <si>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</si>
  <si>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</si>
  <si>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</si>
  <si>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</si>
  <si>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</si>
  <si>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</si>
  <si>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</si>
  <si>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</si>
  <si>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</si>
  <si>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</si>
  <si>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</si>
  <si>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</si>
  <si>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</si>
  <si>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</si>
  <si>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</si>
  <si>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</si>
  <si>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</si>
  <si>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</si>
  <si>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</si>
  <si>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</si>
  <si>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</si>
  <si>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</si>
  <si>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</si>
  <si>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</si>
  <si>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</si>
  <si>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</si>
  <si>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</si>
  <si>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</si>
  <si>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Conexión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</si>
  <si>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</si>
  <si>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</si>
  <si>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</si>
  <si>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</si>
  <si>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</si>
  <si>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</si>
  <si>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</si>
  <si>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</si>
  <si>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</si>
  <si>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</si>
  <si>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</si>
  <si>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</si>
  <si>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</si>
  <si>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</si>
  <si>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</si>
  <si>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</si>
  <si>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</si>
  <si>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Asociado al desempeño durante los doce meses anteriores a septiembre de 2009</t>
  </si>
  <si>
    <t>ANEXO IX al Memorándum D.T.E.E. N°   166   /2011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</si>
</sst>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62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64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3688.91</v>
      </c>
      <c r="J18" s="40"/>
      <c r="K18" s="40">
        <f>I18*0.5</f>
        <v>1844.455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49</v>
      </c>
      <c r="F19" s="44"/>
      <c r="G19" s="44"/>
      <c r="H19" s="44"/>
      <c r="I19" s="40">
        <f>TPA!K35</f>
        <v>0</v>
      </c>
      <c r="J19" s="40"/>
      <c r="K19" s="40"/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50</v>
      </c>
      <c r="F20" s="44"/>
      <c r="G20" s="44"/>
      <c r="H20" s="44"/>
      <c r="I20" s="40">
        <f>TPA!M35</f>
        <v>0</v>
      </c>
      <c r="J20" s="40"/>
      <c r="K20" s="40"/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51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864.4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49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50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52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55.35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49</v>
      </c>
      <c r="F31" s="39"/>
      <c r="G31" s="36"/>
      <c r="H31" s="36"/>
      <c r="I31" s="40">
        <f>SPSE!K35</f>
        <v>399.08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50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65</v>
      </c>
      <c r="G34" s="172"/>
      <c r="H34" s="168"/>
      <c r="I34" s="169">
        <f>SUM(I17:I32)</f>
        <v>5007.74</v>
      </c>
      <c r="J34" s="169"/>
      <c r="K34" s="170">
        <f>SUM(K16:K32)</f>
        <v>1844.455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63</v>
      </c>
      <c r="G36" s="172"/>
      <c r="H36" s="173">
        <f>I34+K34</f>
        <v>6852.195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66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68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C16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IX al Memorándum D.T.E.E. N°   166  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55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septiembre de 2009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2048.38</v>
      </c>
      <c r="H18" s="155"/>
      <c r="I18" s="154">
        <v>1202</v>
      </c>
      <c r="J18" s="155"/>
      <c r="K18" s="154">
        <v>76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2584.28</v>
      </c>
      <c r="H19" s="155"/>
      <c r="I19" s="156">
        <f>I18+EDERSA!I18+SPSE!I18</f>
        <v>1382.5</v>
      </c>
      <c r="J19" s="155"/>
      <c r="K19" s="156">
        <f>K18+EDERSA!K18+SPSE!K18</f>
        <v>92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55.916</v>
      </c>
      <c r="H28" s="130"/>
      <c r="I28" s="167">
        <v>18.466</v>
      </c>
      <c r="J28" s="130"/>
      <c r="K28" s="167">
        <v>23.55</v>
      </c>
      <c r="L28" s="130"/>
      <c r="M28" s="167">
        <v>2.0333333333255723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27</v>
      </c>
      <c r="H29" s="166"/>
      <c r="I29" s="108">
        <v>10</v>
      </c>
      <c r="J29" s="166"/>
      <c r="K29" s="108">
        <v>6</v>
      </c>
      <c r="L29" s="166"/>
      <c r="M29" s="108">
        <v>2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2.07</v>
      </c>
      <c r="H31" s="162"/>
      <c r="I31" s="138">
        <f>IF(I29=0,0,ROUND(I28/I29,2))</f>
        <v>1.85</v>
      </c>
      <c r="J31" s="130"/>
      <c r="K31" s="138">
        <f>IF(K29=0,0,ROUND(K28/K29,2))</f>
        <v>3.93</v>
      </c>
      <c r="L31" s="162"/>
      <c r="M31" s="138">
        <f>IF(M29=0,0,ROUND(M28/M29,2))</f>
        <v>1.02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1.32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3688.91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58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56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C13">
      <selection activeCell="L28" sqref="L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IX al Memorándum D.T.E.E. N°   166  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septiembre de 2009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57</v>
      </c>
      <c r="E18" s="184"/>
      <c r="F18" s="153"/>
      <c r="G18" s="157">
        <v>326.9</v>
      </c>
      <c r="H18" s="158"/>
      <c r="I18" s="157">
        <v>170.5</v>
      </c>
      <c r="J18" s="158"/>
      <c r="K18" s="157">
        <v>14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133.38</v>
      </c>
      <c r="H28" s="130"/>
      <c r="I28" s="167">
        <v>4.26</v>
      </c>
      <c r="J28" s="130"/>
      <c r="K28" s="167">
        <v>10.71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25</v>
      </c>
      <c r="H29" s="166"/>
      <c r="I29" s="108">
        <v>10</v>
      </c>
      <c r="J29" s="166"/>
      <c r="K29" s="108">
        <v>6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5.34</v>
      </c>
      <c r="H31" s="130"/>
      <c r="I31" s="138">
        <f>IF(I29=0,0,ROUND(I28/I29,2))</f>
        <v>0.43</v>
      </c>
      <c r="J31" s="130"/>
      <c r="K31" s="138">
        <f>IF(K29=0,0,ROUND(K28/K29,2))</f>
        <v>1.79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7.65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864.4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56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A1">
      <selection activeCell="A28" sqref="A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IX al Memorándum D.T.E.E. N°   166  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septiembre de 2009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2.88</v>
      </c>
      <c r="H28" s="130"/>
      <c r="I28" s="167">
        <v>0.2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</v>
      </c>
      <c r="H29" s="166"/>
      <c r="I29" s="108">
        <v>2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1.44</v>
      </c>
      <c r="H31" s="130"/>
      <c r="I31" s="138">
        <f>IF(I29=0,0,ROUND(I28/I29,2))</f>
        <v>0.1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0.96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55.35</v>
      </c>
      <c r="J35" s="116"/>
      <c r="K35" s="96">
        <f>ROUND((K31/K25*K22+K23)*IF(K31&lt;K25,1,0)*(K18/K19),2)</f>
        <v>399.08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56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2010-10-08T15:53:30Z</cp:lastPrinted>
  <dcterms:created xsi:type="dcterms:W3CDTF">1998-04-21T14:04:37Z</dcterms:created>
  <dcterms:modified xsi:type="dcterms:W3CDTF">2011-04-06T19:22:03Z</dcterms:modified>
  <cp:category/>
  <cp:version/>
  <cp:contentType/>
  <cp:contentStatus/>
</cp:coreProperties>
</file>