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ANEXO" sheetId="1" r:id="rId1"/>
    <sheet name="OPCION 2016" sheetId="2" r:id="rId2"/>
  </sheets>
  <definedNames>
    <definedName name="_xlnm._FilterDatabase" localSheetId="0" hidden="1">'ANEXO'!$A$16:$K$182</definedName>
    <definedName name="_xlnm.Print_Titles" localSheetId="0">'ANEXO'!$12:$16</definedName>
  </definedNames>
  <calcPr fullCalcOnLoad="1"/>
</workbook>
</file>

<file path=xl/comments1.xml><?xml version="1.0" encoding="utf-8"?>
<comments xmlns="http://schemas.openxmlformats.org/spreadsheetml/2006/main">
  <authors>
    <author>mcalfano</author>
  </authors>
  <commentList>
    <comment ref="C106" authorId="0">
      <text>
        <r>
          <rPr>
            <b/>
            <sz val="8"/>
            <rFont val="Tahoma"/>
            <family val="2"/>
          </rPr>
          <t>mcalfano:</t>
        </r>
        <r>
          <rPr>
            <sz val="8"/>
            <rFont val="Tahoma"/>
            <family val="2"/>
          </rPr>
          <t xml:space="preserve">
CAMBIA POR REFSA A PARTIR DEL 25/03/2010</t>
        </r>
      </text>
    </comment>
  </commentList>
</comments>
</file>

<file path=xl/comments2.xml><?xml version="1.0" encoding="utf-8"?>
<comments xmlns="http://schemas.openxmlformats.org/spreadsheetml/2006/main">
  <authors>
    <author>mcalfano</author>
  </authors>
  <commentList>
    <comment ref="C116" authorId="0">
      <text>
        <r>
          <rPr>
            <b/>
            <sz val="8"/>
            <rFont val="Tahoma"/>
            <family val="2"/>
          </rPr>
          <t>mcalfano:</t>
        </r>
        <r>
          <rPr>
            <sz val="8"/>
            <rFont val="Tahoma"/>
            <family val="2"/>
          </rPr>
          <t xml:space="preserve">
CAMBIA POR REFSA A PARTIR DEL 25/03/2010</t>
        </r>
      </text>
    </comment>
  </commentList>
</comments>
</file>

<file path=xl/sharedStrings.xml><?xml version="1.0" encoding="utf-8"?>
<sst xmlns="http://schemas.openxmlformats.org/spreadsheetml/2006/main" count="399" uniqueCount="217">
  <si>
    <t xml:space="preserve">CENTRAL PUERTO SA             </t>
  </si>
  <si>
    <t xml:space="preserve">C.TERMICA ALTO VALLE          </t>
  </si>
  <si>
    <t xml:space="preserve">CENTRAL DIQUE S.A.            </t>
  </si>
  <si>
    <t xml:space="preserve">CENTRAL DOCK SUD              </t>
  </si>
  <si>
    <t xml:space="preserve">C.TERMICA GUEMES              </t>
  </si>
  <si>
    <t>GEN.MEDITERRANEA (EX ENRON)</t>
  </si>
  <si>
    <t xml:space="preserve">HIDR. CERROS COLORADOS S.A.   </t>
  </si>
  <si>
    <t xml:space="preserve">HIDROELECTRICA EL CHOCON SA   </t>
  </si>
  <si>
    <t xml:space="preserve">H. DIAMANTE SA                </t>
  </si>
  <si>
    <t xml:space="preserve">HIDR. PIEDRA DEL AGUILA S.A.  </t>
  </si>
  <si>
    <t xml:space="preserve">HIDROELECTRICA RIO HONDO SA   </t>
  </si>
  <si>
    <t xml:space="preserve">HIDROELECTRICA TUCUMAN SA     </t>
  </si>
  <si>
    <t xml:space="preserve">NUCLEOELECTRICA ARG. SA       </t>
  </si>
  <si>
    <t xml:space="preserve">LEDESMA SAAI                  </t>
  </si>
  <si>
    <t>YAC.ENTRE LOMAS AUTOGENERADOR</t>
  </si>
  <si>
    <t xml:space="preserve">MOLINO JUAN SEMINO SA         </t>
  </si>
  <si>
    <t xml:space="preserve">SHELL CAPSA PTA. DOCK SUD     </t>
  </si>
  <si>
    <t xml:space="preserve">SIDERAR PTA. IND. SAN NICOLAS </t>
  </si>
  <si>
    <t xml:space="preserve">YPF YAC P.HERNANDEZ AUTOG     </t>
  </si>
  <si>
    <t>YPF Autogenerador Pza. Huincul</t>
  </si>
  <si>
    <t>YPF LOS PERALES AUTOG</t>
  </si>
  <si>
    <t>SIDERCA SA(EX ARGENER-GEN.PAR)</t>
  </si>
  <si>
    <t xml:space="preserve">DISTRO CUYO S.A.              </t>
  </si>
  <si>
    <t xml:space="preserve">TRANSNEA S.A.                 </t>
  </si>
  <si>
    <t>TRANSNOA S.A.</t>
  </si>
  <si>
    <t xml:space="preserve">TRANSBA SA                    </t>
  </si>
  <si>
    <t xml:space="preserve">TRANSCOMAHUE - ERSA           </t>
  </si>
  <si>
    <t>COOP. TRENQUE LAUQUEN</t>
  </si>
  <si>
    <t>COOP. ZARATE  BS. AS.</t>
  </si>
  <si>
    <t xml:space="preserve">DPE CORRIENTES                </t>
  </si>
  <si>
    <t xml:space="preserve">EMP DIST ENERG ATLANTICA      </t>
  </si>
  <si>
    <t>EMP. DE ENERGIA DE LA RIOJA SA</t>
  </si>
  <si>
    <t xml:space="preserve">EMP DIST ENERG NORTE          </t>
  </si>
  <si>
    <t xml:space="preserve">EMPRESA DIS. S. ESTERO SA     </t>
  </si>
  <si>
    <t xml:space="preserve">EDESAL DISTRIBUIDOR           </t>
  </si>
  <si>
    <t xml:space="preserve">EMP.DIST.ENERGIA DE SALTA     </t>
  </si>
  <si>
    <t xml:space="preserve">EDE TUCUMAN                   </t>
  </si>
  <si>
    <t xml:space="preserve">EMP.ELECTRIC.DE MISIONES S.A. </t>
  </si>
  <si>
    <t xml:space="preserve">EPESF DISTRIBUIDOR            </t>
  </si>
  <si>
    <t xml:space="preserve">ENERGIA SAN JUAN SA EX-EDESSA </t>
  </si>
  <si>
    <t xml:space="preserve">SECHEEP                       </t>
  </si>
  <si>
    <t>USINA POPULAR DE TANDIL-DISTR.</t>
  </si>
  <si>
    <t>EDENOR S.A.</t>
  </si>
  <si>
    <t>PAMPA ENERGIA S.A.</t>
  </si>
  <si>
    <t>TRANSPA S.A.</t>
  </si>
  <si>
    <t xml:space="preserve">GENELBA - PEREZ COMPANC       </t>
  </si>
  <si>
    <t xml:space="preserve">HIDROELECTRICA LOS NIHUILES SA </t>
  </si>
  <si>
    <t xml:space="preserve">PICHI PICUN LEUFU </t>
  </si>
  <si>
    <t>ARCOR S.A.</t>
  </si>
  <si>
    <t xml:space="preserve">EPEN  (incluye DISTRO y distribución)        </t>
  </si>
  <si>
    <t xml:space="preserve">CALF NEUQUEN                  </t>
  </si>
  <si>
    <t>DIST. DE ENER. DE CAUCETE</t>
  </si>
  <si>
    <t>ENERGIA DE ENTRE RIOS S.A.</t>
  </si>
  <si>
    <t xml:space="preserve">EMP DIST ENERG SUR  (incluye MEMSP)      </t>
  </si>
  <si>
    <t>EDESTESA (EMP.DIST.EL.DEL ESTE)</t>
  </si>
  <si>
    <t>EDELAP S.A.</t>
  </si>
  <si>
    <t>EDESUR S.A.</t>
  </si>
  <si>
    <t>SERVICIOS PÚBLICOS S.E. SANTA CRUZ</t>
  </si>
  <si>
    <t>COOPERATIVA DE SAN CARLOS DE BARILOCHE</t>
  </si>
  <si>
    <t>TOTAL</t>
  </si>
  <si>
    <t xml:space="preserve">CENTRAL CASA DE PIEDRA        </t>
  </si>
  <si>
    <t>C.COSTA ATLANTICA (EX ESEBAG)</t>
  </si>
  <si>
    <t xml:space="preserve">CENTRAL COSTANERA SA          </t>
  </si>
  <si>
    <t>CONSORCIO POTRERILLOS</t>
  </si>
  <si>
    <t xml:space="preserve">CENTRAL PIEDRABUENA           </t>
  </si>
  <si>
    <t xml:space="preserve">APELP                         </t>
  </si>
  <si>
    <t xml:space="preserve">COOP. CELTA - TRES ARROYOS    </t>
  </si>
  <si>
    <t>COOP.DE SAN ANTONIO DE ARECO</t>
  </si>
  <si>
    <t>COOPERATIVA DE BARKER</t>
  </si>
  <si>
    <t xml:space="preserve">COOP. CASTELLI                </t>
  </si>
  <si>
    <t>COOP. CHACABUCO</t>
  </si>
  <si>
    <t>COOP. COLON  BS. AS.</t>
  </si>
  <si>
    <t xml:space="preserve">COOP. CNEL. DORREGO  BS. AS.  </t>
  </si>
  <si>
    <t>CEOS CONCORDIA</t>
  </si>
  <si>
    <t xml:space="preserve">COOP. VILLA GESELL            </t>
  </si>
  <si>
    <t>COOPER.ELEC.GODOY CRUZ DISTRIB</t>
  </si>
  <si>
    <t>COOP. GUALEGUAYCHU  E.R.</t>
  </si>
  <si>
    <t>COOPERATIVA DE LEZAMA</t>
  </si>
  <si>
    <t>COOP. DE E  LAS FLORES</t>
  </si>
  <si>
    <t xml:space="preserve">COOP. LUJAN  BS. AS.          </t>
  </si>
  <si>
    <t>COOPERATIVA MONTE</t>
  </si>
  <si>
    <t xml:space="preserve">COOP. MNO. MORENO  BS. AS.    </t>
  </si>
  <si>
    <t>COOPERATIVA DE NECOCHEA</t>
  </si>
  <si>
    <t>COOP. AZUL   BS. AS.</t>
  </si>
  <si>
    <t>COOP. OLAVARRIA  BS. AS.</t>
  </si>
  <si>
    <t>COOP. PERGAMINO  BS. AS.</t>
  </si>
  <si>
    <t>COOPERATIVA DE PIEDRITAS</t>
  </si>
  <si>
    <t>COOPERATIVA DE PIGUE-DISTRIB.</t>
  </si>
  <si>
    <t>COOP. ELECT PRINGLES</t>
  </si>
  <si>
    <t>COOP  PUNTA ALTA</t>
  </si>
  <si>
    <t xml:space="preserve">COOP. RAMALLO                 </t>
  </si>
  <si>
    <t xml:space="preserve">COOP. DE ELECTR. DE RANCHOS   </t>
  </si>
  <si>
    <t>COOPERATIVA ELEC. DE RIVADAVIA</t>
  </si>
  <si>
    <t>COOP.DE LUZ Y F.DE ROJAS</t>
  </si>
  <si>
    <t>COOPERATIVA SALADILLO</t>
  </si>
  <si>
    <t xml:space="preserve">COOP. SALTO  BS. AS.          </t>
  </si>
  <si>
    <t xml:space="preserve">COOP. SAN PEDRO               </t>
  </si>
  <si>
    <t>COOPERATIVA DE PUAN LTDA.</t>
  </si>
  <si>
    <t>Ingresos</t>
  </si>
  <si>
    <t>Nº de</t>
  </si>
  <si>
    <t>Brutos por</t>
  </si>
  <si>
    <t xml:space="preserve">Alícuota </t>
  </si>
  <si>
    <t>Orden</t>
  </si>
  <si>
    <t>EMPRESAS</t>
  </si>
  <si>
    <t>Empresa</t>
  </si>
  <si>
    <t>por Empresa</t>
  </si>
  <si>
    <t>- $ -</t>
  </si>
  <si>
    <t>- % -</t>
  </si>
  <si>
    <t>1º, 2º y 3º</t>
  </si>
  <si>
    <t>ELECTRICIDAD DE MENDOZA S.A.</t>
  </si>
  <si>
    <t>TERMOANDES S.A.</t>
  </si>
  <si>
    <t>TERMOELECTRICA M.BELGRANO S.A.</t>
  </si>
  <si>
    <t>TERMOELE. JOSE SAN MARTIN S.A</t>
  </si>
  <si>
    <t>ENARSA</t>
  </si>
  <si>
    <t>DIR. GRAL. SERV. PUBL. DE LA PROV. DE CHUBUT</t>
  </si>
  <si>
    <t>ALTO PARANA-PTO.PIRAY</t>
  </si>
  <si>
    <t>SOLALBAN ENERGIA SA</t>
  </si>
  <si>
    <t>TOTAL CUOTAS</t>
  </si>
  <si>
    <t>ANEXO I</t>
  </si>
  <si>
    <t xml:space="preserve">ALICUOTAS POR EMPRESAS </t>
  </si>
  <si>
    <t xml:space="preserve">ENERGÍA PROV SOC DEL ESTADO EPSE </t>
  </si>
  <si>
    <t xml:space="preserve">CAPEX </t>
  </si>
  <si>
    <t xml:space="preserve">C. TERMICAS MENDOZA SA    </t>
  </si>
  <si>
    <t xml:space="preserve">EBISA </t>
  </si>
  <si>
    <t xml:space="preserve">EPEC </t>
  </si>
  <si>
    <t>Centrales Térmicas Patagónicas S.A.</t>
  </si>
  <si>
    <t>Electropatagonia S.A.</t>
  </si>
  <si>
    <t>Hidroeléctrica F. Ameghino S.A.</t>
  </si>
  <si>
    <t>Hidroeléctrica Futaleufú S.A.</t>
  </si>
  <si>
    <t>Energia del Sur S.A.</t>
  </si>
  <si>
    <t>TRANSENER S.A.</t>
  </si>
  <si>
    <t>COOP. DE ELECT Y OBRAS PUB. DE SAN BERNARDO LTDA.</t>
  </si>
  <si>
    <t xml:space="preserve">ENERGIA DE CATAMARCA S.A.P.E.M (EX EDECAT S.A)     </t>
  </si>
  <si>
    <t xml:space="preserve">REFSA (EX EDEFOR SA)       </t>
  </si>
  <si>
    <t xml:space="preserve">EMP DE ENERGIA DE RIO NEGRO SA </t>
  </si>
  <si>
    <t>MOLINOS RIO DE LA PLATA S.A.</t>
  </si>
  <si>
    <t>NIDERA SAFORCADA</t>
  </si>
  <si>
    <t>MEDANITO S.A.</t>
  </si>
  <si>
    <t>EMDERSA</t>
  </si>
  <si>
    <t>AZUCARERA JUAN M. TERÁN S.A.</t>
  </si>
  <si>
    <t>YPF S.A. - C.T.LOMITA</t>
  </si>
  <si>
    <t>LA PLATA COGENERACIÓN</t>
  </si>
  <si>
    <t>SEA ENERGY PARQUE EOLICO</t>
  </si>
  <si>
    <t>EMP. JUJEÑA DE SIST. ENERG. DISPERSOS</t>
  </si>
  <si>
    <t>HYCHICO S.A.</t>
  </si>
  <si>
    <t>PARQUE EOLICO ARAUCO</t>
  </si>
  <si>
    <t>GENERADORA CORDOBA S.A.</t>
  </si>
  <si>
    <t>Dpto. Prov de Aguas de la Prov de Río Negro</t>
  </si>
  <si>
    <t>Serv. de Ing. Eléctrica y Electromecánica SRL</t>
  </si>
  <si>
    <t>PETROBRAS - PROYECTO ECOENERGIA</t>
  </si>
  <si>
    <t>GENERADORA ELECTRICA MENDOZ.SA</t>
  </si>
  <si>
    <t>Ministerio de Infraestructura, Vivienda y Transporte de la Prov. De Mendoza</t>
  </si>
  <si>
    <t>CENTRAL TERMICA ROCA S.A (Incluye Turbine Power)</t>
  </si>
  <si>
    <t>SINOPEC Arg. - El Huemul</t>
  </si>
  <si>
    <t>C.ELECT.MONTE HERMOSO LTDA.</t>
  </si>
  <si>
    <t>VIENTOS DE LA PATAGONIA S.A.</t>
  </si>
  <si>
    <t>YPF - ENERGÍA ELÉCTRICA</t>
  </si>
  <si>
    <t>GENERADORA ELÉCTRICA TUCUMÁN</t>
  </si>
  <si>
    <t xml:space="preserve">GENERACIÓN ROSARIO </t>
  </si>
  <si>
    <t>GENNEIA S.A. (EX EMGASUD S.A.)</t>
  </si>
  <si>
    <t>EMPRESA JUJENIA DE ENERGIA SA</t>
  </si>
  <si>
    <t>Ingenio y Ref.S.Martin Tabacal</t>
  </si>
  <si>
    <t>AES ARGENTINA GENERACIÓN (EX AES JURAMENTOS.A.)</t>
  </si>
  <si>
    <t>AES ARGENTINA GENERACIÓN (EX C.T. AES PARANA)</t>
  </si>
  <si>
    <t xml:space="preserve">AES ARGENTINA GENERACIÓN (EX C.TERMICA SAN NICOLAS SA)      </t>
  </si>
  <si>
    <t>AES ARGENTINA GENERACIÓN (EX AES ALICURA S.A.)</t>
  </si>
  <si>
    <t xml:space="preserve">AES ARGENTINA GENERACIÓN (EX HIDR. SAN JUAN SA)      </t>
  </si>
  <si>
    <t>AGGREKO ARGENTINA S.R.L</t>
  </si>
  <si>
    <t>INDUSTRIAS JUAN F. SECCO S.A.</t>
  </si>
  <si>
    <t>SULLAIR ARGENTINA S.A.</t>
  </si>
  <si>
    <t>SO ENERGY ARGENTINA S.A.</t>
  </si>
  <si>
    <t>APR ENERGY S.R.L</t>
  </si>
  <si>
    <t>TURBODISEL S.A.</t>
  </si>
  <si>
    <t>ENERGYST S.A.</t>
  </si>
  <si>
    <t>CENTRAL TÉRMICA ALMIRANTE BROWN S.A.</t>
  </si>
  <si>
    <t>FIDEICOMISO CENTRAL VUELTA DE OBLIGADO</t>
  </si>
  <si>
    <t>TERMOELECTRICA GUILLERMO BROWN</t>
  </si>
  <si>
    <t>Coop. Prov. S.P. de SARMIENTO</t>
  </si>
  <si>
    <t>GENERACIÓN MEDITERRÁNEA S.A.</t>
  </si>
  <si>
    <t>GENERACIÓN INDEPENDENCIA S.A.</t>
  </si>
  <si>
    <t>GENERACIÓN LA BANDA S.A.</t>
  </si>
  <si>
    <t>GENERACIÓN RIOJANA S.A.</t>
  </si>
  <si>
    <t>TASA DE FISCALIZACION Y  CONTROL 2017</t>
  </si>
  <si>
    <t>1º CUOTA (20/01/2017)</t>
  </si>
  <si>
    <t>GENERACIÓN FRÍAS S.A.</t>
  </si>
  <si>
    <t>NOTA: serán considerados como ingresos por Generación Mediterránea, para su facturación en la Tasa 2017, los ingresos correspondientes a las empresas:</t>
  </si>
  <si>
    <t>Ingresos Brutos por Empresa</t>
  </si>
  <si>
    <t>Alícuota por Empresa</t>
  </si>
  <si>
    <t>TOTAL CUOTAS 1º, 2º Y 3º</t>
  </si>
  <si>
    <t xml:space="preserve">CHEVRON ARGENTINA - HUANTRAICO </t>
  </si>
  <si>
    <t>TOTAL PRESUPUESTO ENRE - EXTENSIÓN PRESUPUESTO 2016</t>
  </si>
  <si>
    <t>TOTAL 1º CUOTA 2017 (25%)</t>
  </si>
  <si>
    <t>TASA DE FISCALIZACION Y  CONTROL 2018</t>
  </si>
  <si>
    <t>ARAUCO ARGENTINA ( EX ALTO PARANA)</t>
  </si>
  <si>
    <t>CHEVRON ARGENTINA - HUANTRAICO (cód. empresa 145)</t>
  </si>
  <si>
    <t>METHAX S.A.</t>
  </si>
  <si>
    <t>RIO ENERGY S.A.</t>
  </si>
  <si>
    <t>ALBARES RENOVABLES ARGENTINA S.A.</t>
  </si>
  <si>
    <t>PATAGONIA ENERGÍA S.A.</t>
  </si>
  <si>
    <t>ENERGÍA SANTIAGO DEL ESTERO SAPEM</t>
  </si>
  <si>
    <t>CENTRAL BIOELÉCTRICA UNO S.A.</t>
  </si>
  <si>
    <t>BIO ENERGÍA YANQUETRUZ S.A.</t>
  </si>
  <si>
    <t>TOTAL 1º, 2º y 3º ANTICIPOS 2018 (75 %)</t>
  </si>
  <si>
    <t>TOTAL A RECAUDAR - PAGO FINAL 2018 ( 25 %)</t>
  </si>
  <si>
    <t>NOTA: serán considerados como ingresos por Generación Mediterránea, para su facturación en la Tasa 2018, los ingresos correspondientes a:</t>
  </si>
  <si>
    <t>NOTA: serán considerados como ingresos por PAMPA ENERGÍA S.A., para su facturación en la Tasa 2018, los ingresos correspondientes a:</t>
  </si>
  <si>
    <t>PAMPA ENERGÍA S.A. + C.T.LOMA DE LA LATA</t>
  </si>
  <si>
    <t xml:space="preserve">HID. PICHI PICÚN LEUFÚ </t>
  </si>
  <si>
    <t>GENELBA</t>
  </si>
  <si>
    <t>ECOENERGÍA (PETROBRAS)</t>
  </si>
  <si>
    <t>C.T.GüEMES S.A.</t>
  </si>
  <si>
    <t>C.T. PIQUIRENDÁ (C.T.GüEMES)</t>
  </si>
  <si>
    <t xml:space="preserve">GEN.MEDITERRANEA </t>
  </si>
  <si>
    <t>1º CUOTA (19/01/2018)</t>
  </si>
  <si>
    <t>2º CUOTA (20/04/2018)</t>
  </si>
  <si>
    <t>3º CUOTA (20/07/2018)</t>
  </si>
  <si>
    <t>TOTAL PROYECTO DE GASTOS ENRE - EJERCICIO 2018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</si>
</sst>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\ ###\ ##0"/>
    <numFmt numFmtId="166" formatCode="0.0000"/>
    <numFmt numFmtId="167" formatCode="0.0"/>
    <numFmt numFmtId="168" formatCode="0.0000%"/>
    <numFmt numFmtId="169" formatCode="#,##0.000"/>
    <numFmt numFmtId="170" formatCode="#,##0.0000"/>
    <numFmt numFmtId="171" formatCode="#,##0.000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3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>
      <alignment/>
    </xf>
    <xf numFmtId="37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165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2" fillId="34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 quotePrefix="1">
      <alignment horizontal="center"/>
    </xf>
    <xf numFmtId="3" fontId="2" fillId="33" borderId="16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165" fontId="0" fillId="35" borderId="11" xfId="0" applyNumberFormat="1" applyFont="1" applyFill="1" applyBorder="1" applyAlignment="1">
      <alignment horizontal="left"/>
    </xf>
    <xf numFmtId="3" fontId="0" fillId="35" borderId="11" xfId="0" applyNumberFormat="1" applyFont="1" applyFill="1" applyBorder="1" applyAlignment="1">
      <alignment horizontal="right"/>
    </xf>
    <xf numFmtId="166" fontId="0" fillId="35" borderId="11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65" fontId="0" fillId="35" borderId="11" xfId="0" applyNumberFormat="1" applyFont="1" applyFill="1" applyBorder="1" applyAlignment="1">
      <alignment vertical="center" wrapText="1"/>
    </xf>
    <xf numFmtId="165" fontId="0" fillId="35" borderId="11" xfId="0" applyNumberFormat="1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horizontal="right" vertical="center"/>
    </xf>
    <xf numFmtId="166" fontId="0" fillId="35" borderId="11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165" fontId="0" fillId="35" borderId="21" xfId="0" applyNumberFormat="1" applyFont="1" applyFill="1" applyBorder="1" applyAlignment="1">
      <alignment horizontal="left"/>
    </xf>
    <xf numFmtId="166" fontId="0" fillId="35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23" xfId="0" applyNumberFormat="1" applyFont="1" applyFill="1" applyBorder="1" applyAlignment="1">
      <alignment horizontal="center"/>
    </xf>
    <xf numFmtId="3" fontId="0" fillId="35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 horizontal="right"/>
    </xf>
    <xf numFmtId="37" fontId="0" fillId="35" borderId="21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165" fontId="0" fillId="33" borderId="13" xfId="0" applyNumberFormat="1" applyFont="1" applyFill="1" applyBorder="1" applyAlignment="1">
      <alignment horizontal="center"/>
    </xf>
    <xf numFmtId="37" fontId="0" fillId="33" borderId="13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37" fontId="0" fillId="33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3" fontId="0" fillId="35" borderId="28" xfId="0" applyNumberFormat="1" applyFont="1" applyFill="1" applyBorder="1" applyAlignment="1">
      <alignment horizontal="right"/>
    </xf>
    <xf numFmtId="166" fontId="0" fillId="35" borderId="28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3" fontId="43" fillId="33" borderId="0" xfId="0" applyNumberFormat="1" applyFont="1" applyFill="1" applyBorder="1" applyAlignment="1">
      <alignment horizontal="right"/>
    </xf>
    <xf numFmtId="3" fontId="43" fillId="34" borderId="11" xfId="0" applyNumberFormat="1" applyFont="1" applyFill="1" applyBorder="1" applyAlignment="1">
      <alignment/>
    </xf>
    <xf numFmtId="0" fontId="0" fillId="0" borderId="30" xfId="0" applyBorder="1" applyAlignment="1">
      <alignment wrapText="1"/>
    </xf>
    <xf numFmtId="166" fontId="0" fillId="33" borderId="27" xfId="0" applyNumberFormat="1" applyFont="1" applyFill="1" applyBorder="1" applyAlignment="1">
      <alignment/>
    </xf>
    <xf numFmtId="166" fontId="2" fillId="33" borderId="27" xfId="0" applyNumberFormat="1" applyFont="1" applyFill="1" applyBorder="1" applyAlignment="1">
      <alignment/>
    </xf>
    <xf numFmtId="166" fontId="0" fillId="33" borderId="31" xfId="0" applyNumberFormat="1" applyFont="1" applyFill="1" applyBorder="1" applyAlignment="1">
      <alignment/>
    </xf>
    <xf numFmtId="169" fontId="0" fillId="0" borderId="0" xfId="0" applyNumberFormat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165" fontId="2" fillId="35" borderId="11" xfId="0" applyNumberFormat="1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33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/>
    </xf>
    <xf numFmtId="170" fontId="0" fillId="33" borderId="11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0" fontId="2" fillId="36" borderId="17" xfId="0" applyFont="1" applyFill="1" applyBorder="1" applyAlignment="1">
      <alignment horizontal="right" wrapText="1"/>
    </xf>
    <xf numFmtId="3" fontId="2" fillId="36" borderId="11" xfId="0" applyNumberFormat="1" applyFont="1" applyFill="1" applyBorder="1" applyAlignment="1">
      <alignment/>
    </xf>
    <xf numFmtId="170" fontId="2" fillId="36" borderId="11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2" fillId="36" borderId="27" xfId="0" applyNumberFormat="1" applyFont="1" applyFill="1" applyBorder="1" applyAlignment="1">
      <alignment/>
    </xf>
    <xf numFmtId="0" fontId="44" fillId="33" borderId="18" xfId="0" applyFont="1" applyFill="1" applyBorder="1" applyAlignment="1">
      <alignment/>
    </xf>
    <xf numFmtId="3" fontId="44" fillId="33" borderId="26" xfId="0" applyNumberFormat="1" applyFont="1" applyFill="1" applyBorder="1" applyAlignment="1">
      <alignment/>
    </xf>
    <xf numFmtId="3" fontId="44" fillId="33" borderId="3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170" fontId="0" fillId="35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ont="1" applyFill="1" applyBorder="1" applyAlignment="1">
      <alignment vertical="center" wrapText="1"/>
    </xf>
    <xf numFmtId="3" fontId="0" fillId="35" borderId="21" xfId="0" applyNumberFormat="1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27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right" vertical="center" wrapText="1"/>
    </xf>
    <xf numFmtId="170" fontId="2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3" fontId="2" fillId="35" borderId="33" xfId="0" applyNumberFormat="1" applyFont="1" applyFill="1" applyBorder="1" applyAlignment="1">
      <alignment vertical="center" wrapText="1"/>
    </xf>
    <xf numFmtId="3" fontId="0" fillId="35" borderId="22" xfId="0" applyNumberFormat="1" applyFont="1" applyFill="1" applyBorder="1" applyAlignment="1">
      <alignment horizontal="center" vertical="center" wrapText="1"/>
    </xf>
    <xf numFmtId="3" fontId="0" fillId="35" borderId="2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right" vertical="center" wrapText="1"/>
    </xf>
    <xf numFmtId="3" fontId="2" fillId="36" borderId="35" xfId="0" applyNumberFormat="1" applyFont="1" applyFill="1" applyBorder="1" applyAlignment="1">
      <alignment horizontal="right"/>
    </xf>
    <xf numFmtId="3" fontId="2" fillId="36" borderId="35" xfId="0" applyNumberFormat="1" applyFont="1" applyFill="1" applyBorder="1" applyAlignment="1">
      <alignment horizontal="center"/>
    </xf>
    <xf numFmtId="3" fontId="2" fillId="36" borderId="35" xfId="0" applyNumberFormat="1" applyFont="1" applyFill="1" applyBorder="1" applyAlignment="1">
      <alignment/>
    </xf>
    <xf numFmtId="3" fontId="2" fillId="36" borderId="36" xfId="0" applyNumberFormat="1" applyFont="1" applyFill="1" applyBorder="1" applyAlignment="1">
      <alignment/>
    </xf>
    <xf numFmtId="0" fontId="0" fillId="35" borderId="20" xfId="0" applyFont="1" applyFill="1" applyBorder="1" applyAlignment="1">
      <alignment horizontal="center" vertical="center" wrapText="1"/>
    </xf>
    <xf numFmtId="165" fontId="0" fillId="35" borderId="21" xfId="0" applyNumberFormat="1" applyFont="1" applyFill="1" applyBorder="1" applyAlignment="1">
      <alignment horizontal="left" vertical="center" wrapText="1"/>
    </xf>
    <xf numFmtId="3" fontId="0" fillId="35" borderId="21" xfId="0" applyNumberFormat="1" applyFont="1" applyFill="1" applyBorder="1" applyAlignment="1">
      <alignment horizontal="right" vertical="center" wrapText="1"/>
    </xf>
    <xf numFmtId="170" fontId="0" fillId="35" borderId="21" xfId="0" applyNumberFormat="1" applyFont="1" applyFill="1" applyBorder="1" applyAlignment="1">
      <alignment horizontal="center" vertical="center" wrapText="1"/>
    </xf>
    <xf numFmtId="3" fontId="0" fillId="35" borderId="21" xfId="0" applyNumberFormat="1" applyFont="1" applyFill="1" applyBorder="1" applyAlignment="1">
      <alignment vertical="center" wrapText="1"/>
    </xf>
    <xf numFmtId="0" fontId="0" fillId="35" borderId="17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170" fontId="2" fillId="0" borderId="38" xfId="0" applyNumberFormat="1" applyFont="1" applyFill="1" applyBorder="1" applyAlignment="1">
      <alignment horizontal="center" vertical="center" wrapText="1"/>
    </xf>
    <xf numFmtId="3" fontId="2" fillId="35" borderId="39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33" borderId="42" xfId="0" applyFont="1" applyFill="1" applyBorder="1" applyAlignment="1">
      <alignment wrapText="1"/>
    </xf>
    <xf numFmtId="0" fontId="0" fillId="33" borderId="43" xfId="0" applyFont="1" applyFill="1" applyBorder="1" applyAlignment="1">
      <alignment wrapText="1"/>
    </xf>
    <xf numFmtId="3" fontId="2" fillId="36" borderId="18" xfId="0" applyNumberFormat="1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7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70">
      <selection activeCell="C9" sqref="C9"/>
    </sheetView>
  </sheetViews>
  <sheetFormatPr defaultColWidth="11.421875" defaultRowHeight="12.75"/>
  <cols>
    <col min="1" max="1" width="3.140625" style="0" customWidth="1"/>
    <col min="2" max="2" width="5.8515625" style="14" customWidth="1"/>
    <col min="3" max="3" width="46.8515625" style="0" customWidth="1"/>
    <col min="4" max="4" width="14.7109375" style="66" bestFit="1" customWidth="1"/>
    <col min="5" max="5" width="12.421875" style="0" bestFit="1" customWidth="1"/>
    <col min="6" max="6" width="15.421875" style="58" bestFit="1" customWidth="1"/>
    <col min="7" max="7" width="12.57421875" style="11" customWidth="1"/>
    <col min="8" max="8" width="12.8515625" style="11" customWidth="1"/>
    <col min="9" max="9" width="12.00390625" style="11" customWidth="1"/>
    <col min="10" max="10" width="14.7109375" style="0" bestFit="1" customWidth="1"/>
  </cols>
  <sheetData>
    <row r="1" ht="12.75"/>
    <row r="2" spans="1:9" ht="12.75">
      <c r="A2" s="1"/>
      <c r="B2" s="178" t="s">
        <v>118</v>
      </c>
      <c r="C2" s="179"/>
      <c r="D2" s="179"/>
      <c r="E2" s="179"/>
      <c r="F2" s="179"/>
      <c r="G2" s="179"/>
      <c r="H2" s="179"/>
      <c r="I2" s="179"/>
    </row>
    <row r="3" spans="1:9" ht="12.75">
      <c r="A3" s="1"/>
      <c r="B3" s="175" t="s">
        <v>192</v>
      </c>
      <c r="C3" s="176"/>
      <c r="D3" s="176"/>
      <c r="E3" s="176"/>
      <c r="F3" s="176"/>
      <c r="G3" s="176"/>
      <c r="H3" s="176"/>
      <c r="I3" s="176"/>
    </row>
    <row r="4" spans="1:9" ht="12.75">
      <c r="A4" s="1"/>
      <c r="B4" s="175" t="s">
        <v>119</v>
      </c>
      <c r="C4" s="177"/>
      <c r="D4" s="177"/>
      <c r="E4" s="177"/>
      <c r="F4" s="177"/>
      <c r="G4" s="177"/>
      <c r="H4" s="177"/>
      <c r="I4" s="177"/>
    </row>
    <row r="5" spans="1:9" ht="12.75">
      <c r="A5" s="1"/>
      <c r="B5" s="9"/>
      <c r="C5" s="2"/>
      <c r="D5" s="60"/>
      <c r="E5" s="2"/>
      <c r="F5" s="57"/>
      <c r="G5" s="10"/>
      <c r="H5" s="10"/>
      <c r="I5" s="10"/>
    </row>
    <row r="6" spans="1:9" ht="12.75">
      <c r="A6" s="1"/>
      <c r="B6" s="9"/>
      <c r="C6" s="2"/>
      <c r="D6" s="60"/>
      <c r="E6" s="2"/>
      <c r="F6" s="57"/>
      <c r="G6" s="10"/>
      <c r="H6" s="10"/>
      <c r="I6" s="10"/>
    </row>
    <row r="7" spans="1:9" ht="12.75">
      <c r="A7" s="1"/>
      <c r="B7" s="9"/>
      <c r="C7" s="31" t="s">
        <v>216</v>
      </c>
      <c r="D7" s="61"/>
      <c r="E7" s="19">
        <v>591242335</v>
      </c>
      <c r="F7" s="57"/>
      <c r="G7" s="10"/>
      <c r="H7" s="89"/>
      <c r="I7" s="10"/>
    </row>
    <row r="8" spans="1:9" ht="12.75">
      <c r="A8" s="1"/>
      <c r="B8" s="9"/>
      <c r="C8" s="31" t="s">
        <v>202</v>
      </c>
      <c r="D8" s="62"/>
      <c r="E8" s="20">
        <v>443431751.25</v>
      </c>
      <c r="F8" s="57"/>
      <c r="G8" s="10"/>
      <c r="H8" s="89"/>
      <c r="I8" s="10"/>
    </row>
    <row r="9" spans="1:9" ht="12.75">
      <c r="A9" s="1"/>
      <c r="B9" s="9"/>
      <c r="C9" s="31" t="s">
        <v>203</v>
      </c>
      <c r="D9" s="62"/>
      <c r="E9" s="20">
        <v>147810583.75</v>
      </c>
      <c r="F9" s="57"/>
      <c r="G9" s="10"/>
      <c r="H9" s="10"/>
      <c r="I9" s="10"/>
    </row>
    <row r="10" spans="1:9" ht="12.75">
      <c r="A10" s="1"/>
      <c r="B10" s="9"/>
      <c r="C10" s="2"/>
      <c r="D10" s="60"/>
      <c r="E10" s="2"/>
      <c r="F10" s="57"/>
      <c r="G10" s="10"/>
      <c r="H10" s="10"/>
      <c r="I10" s="10"/>
    </row>
    <row r="11" spans="1:9" ht="13.5" thickBot="1">
      <c r="A11" s="1"/>
      <c r="B11" s="12"/>
      <c r="C11" s="3"/>
      <c r="D11" s="63"/>
      <c r="E11" s="4"/>
      <c r="F11" s="57"/>
      <c r="G11" s="10"/>
      <c r="H11" s="10"/>
      <c r="I11" s="10"/>
    </row>
    <row r="12" spans="1:9" s="14" customFormat="1" ht="12.75">
      <c r="A12" s="13"/>
      <c r="B12" s="21"/>
      <c r="C12" s="70"/>
      <c r="D12" s="22" t="s">
        <v>98</v>
      </c>
      <c r="E12" s="71"/>
      <c r="F12" s="23"/>
      <c r="G12" s="180" t="s">
        <v>213</v>
      </c>
      <c r="H12" s="180" t="s">
        <v>214</v>
      </c>
      <c r="I12" s="180" t="s">
        <v>215</v>
      </c>
    </row>
    <row r="13" spans="1:9" s="14" customFormat="1" ht="12.75">
      <c r="A13" s="13"/>
      <c r="B13" s="24" t="s">
        <v>99</v>
      </c>
      <c r="C13" s="6"/>
      <c r="D13" s="5" t="s">
        <v>100</v>
      </c>
      <c r="E13" s="5" t="s">
        <v>101</v>
      </c>
      <c r="F13" s="25" t="s">
        <v>117</v>
      </c>
      <c r="G13" s="181"/>
      <c r="H13" s="181"/>
      <c r="I13" s="181"/>
    </row>
    <row r="14" spans="1:9" s="14" customFormat="1" ht="12.75">
      <c r="A14" s="13"/>
      <c r="B14" s="26" t="s">
        <v>102</v>
      </c>
      <c r="C14" s="6" t="s">
        <v>103</v>
      </c>
      <c r="D14" s="5" t="s">
        <v>104</v>
      </c>
      <c r="E14" s="5" t="s">
        <v>105</v>
      </c>
      <c r="F14" s="25" t="s">
        <v>108</v>
      </c>
      <c r="G14" s="181"/>
      <c r="H14" s="181"/>
      <c r="I14" s="181"/>
    </row>
    <row r="15" spans="1:9" s="14" customFormat="1" ht="12.75">
      <c r="A15" s="13"/>
      <c r="B15" s="27"/>
      <c r="C15" s="72"/>
      <c r="D15" s="7" t="s">
        <v>106</v>
      </c>
      <c r="E15" s="7" t="s">
        <v>107</v>
      </c>
      <c r="F15" s="28" t="s">
        <v>106</v>
      </c>
      <c r="G15" s="181"/>
      <c r="H15" s="181"/>
      <c r="I15" s="181"/>
    </row>
    <row r="16" spans="1:9" s="14" customFormat="1" ht="13.5" thickBot="1">
      <c r="A16" s="13"/>
      <c r="B16" s="27"/>
      <c r="C16" s="72"/>
      <c r="D16" s="73"/>
      <c r="E16" s="73"/>
      <c r="F16" s="51"/>
      <c r="G16" s="181"/>
      <c r="H16" s="181"/>
      <c r="I16" s="181"/>
    </row>
    <row r="17" spans="1:11" s="123" customFormat="1" ht="12.75">
      <c r="A17" s="116"/>
      <c r="B17" s="151">
        <v>1</v>
      </c>
      <c r="C17" s="152" t="s">
        <v>120</v>
      </c>
      <c r="D17" s="153">
        <v>232959680</v>
      </c>
      <c r="E17" s="154">
        <v>0.19151568134758226</v>
      </c>
      <c r="F17" s="155">
        <v>849241.3397179536</v>
      </c>
      <c r="G17" s="141">
        <v>283080</v>
      </c>
      <c r="H17" s="120">
        <f>+G17</f>
        <v>283080</v>
      </c>
      <c r="I17" s="121">
        <f>+F17-G17-H17</f>
        <v>283081.3397179536</v>
      </c>
      <c r="J17" s="122"/>
      <c r="K17" s="122"/>
    </row>
    <row r="18" spans="1:10" s="123" customFormat="1" ht="12.75">
      <c r="A18" s="116"/>
      <c r="B18" s="156">
        <f>+B17+1</f>
        <v>2</v>
      </c>
      <c r="C18" s="38" t="s">
        <v>121</v>
      </c>
      <c r="D18" s="117">
        <v>834277001</v>
      </c>
      <c r="E18" s="118">
        <v>0.6858574336946744</v>
      </c>
      <c r="F18" s="119">
        <v>3041309.6293106023</v>
      </c>
      <c r="G18" s="142">
        <v>1013770</v>
      </c>
      <c r="H18" s="124">
        <f aca="true" t="shared" si="0" ref="H18:H81">+G18</f>
        <v>1013770</v>
      </c>
      <c r="I18" s="125">
        <f aca="true" t="shared" si="1" ref="I18:I81">+F18-G18-H18</f>
        <v>1013769.6293106023</v>
      </c>
      <c r="J18" s="122"/>
    </row>
    <row r="19" spans="1:10" s="123" customFormat="1" ht="12.75">
      <c r="A19" s="116"/>
      <c r="B19" s="156">
        <f aca="true" t="shared" si="2" ref="B19:B82">+B18+1</f>
        <v>3</v>
      </c>
      <c r="C19" s="38" t="s">
        <v>60</v>
      </c>
      <c r="D19" s="117">
        <v>55481084</v>
      </c>
      <c r="E19" s="118">
        <v>0.04561088684600891</v>
      </c>
      <c r="F19" s="119">
        <v>202253.1543019132</v>
      </c>
      <c r="G19" s="142">
        <v>67418</v>
      </c>
      <c r="H19" s="124">
        <f t="shared" si="0"/>
        <v>67418</v>
      </c>
      <c r="I19" s="125">
        <f t="shared" si="1"/>
        <v>67417.1543019132</v>
      </c>
      <c r="J19" s="122"/>
    </row>
    <row r="20" spans="1:10" s="123" customFormat="1" ht="12.75">
      <c r="A20" s="116"/>
      <c r="B20" s="156">
        <f t="shared" si="2"/>
        <v>4</v>
      </c>
      <c r="C20" s="38" t="s">
        <v>61</v>
      </c>
      <c r="D20" s="117">
        <v>952197237</v>
      </c>
      <c r="E20" s="118">
        <v>0.782799421004271</v>
      </c>
      <c r="F20" s="119">
        <v>3471181.1813340993</v>
      </c>
      <c r="G20" s="142">
        <v>1157060</v>
      </c>
      <c r="H20" s="124">
        <f t="shared" si="0"/>
        <v>1157060</v>
      </c>
      <c r="I20" s="125">
        <f t="shared" si="1"/>
        <v>1157061.1813340993</v>
      </c>
      <c r="J20" s="122"/>
    </row>
    <row r="21" spans="1:10" s="123" customFormat="1" ht="12.75">
      <c r="A21" s="116"/>
      <c r="B21" s="156">
        <f t="shared" si="2"/>
        <v>5</v>
      </c>
      <c r="C21" s="38" t="s">
        <v>62</v>
      </c>
      <c r="D21" s="117">
        <v>2062350046</v>
      </c>
      <c r="E21" s="118">
        <v>1.6954537980001845</v>
      </c>
      <c r="F21" s="119">
        <v>7518385.34244375</v>
      </c>
      <c r="G21" s="142">
        <v>2506128</v>
      </c>
      <c r="H21" s="124">
        <f t="shared" si="0"/>
        <v>2506128</v>
      </c>
      <c r="I21" s="125">
        <f t="shared" si="1"/>
        <v>2506129.3424437502</v>
      </c>
      <c r="J21" s="122"/>
    </row>
    <row r="22" spans="1:10" s="123" customFormat="1" ht="12.75">
      <c r="A22" s="116"/>
      <c r="B22" s="156">
        <f t="shared" si="2"/>
        <v>6</v>
      </c>
      <c r="C22" s="38" t="s">
        <v>63</v>
      </c>
      <c r="D22" s="117">
        <v>219111933</v>
      </c>
      <c r="E22" s="118">
        <v>0.18013147657088469</v>
      </c>
      <c r="F22" s="119">
        <v>798760.1611107574</v>
      </c>
      <c r="G22" s="142">
        <v>266253</v>
      </c>
      <c r="H22" s="124">
        <f t="shared" si="0"/>
        <v>266253</v>
      </c>
      <c r="I22" s="125">
        <f t="shared" si="1"/>
        <v>266254.1611107574</v>
      </c>
      <c r="J22" s="122"/>
    </row>
    <row r="23" spans="1:10" s="123" customFormat="1" ht="12.75">
      <c r="A23" s="116"/>
      <c r="B23" s="156">
        <f t="shared" si="2"/>
        <v>7</v>
      </c>
      <c r="C23" s="38" t="s">
        <v>64</v>
      </c>
      <c r="D23" s="117">
        <v>582263386</v>
      </c>
      <c r="E23" s="118">
        <v>0.47867755095448405</v>
      </c>
      <c r="F23" s="119">
        <v>2122608.24703808</v>
      </c>
      <c r="G23" s="142">
        <v>707536</v>
      </c>
      <c r="H23" s="124">
        <f t="shared" si="0"/>
        <v>707536</v>
      </c>
      <c r="I23" s="125">
        <f t="shared" si="1"/>
        <v>707536.2470380799</v>
      </c>
      <c r="J23" s="122"/>
    </row>
    <row r="24" spans="1:10" s="123" customFormat="1" ht="12.75">
      <c r="A24" s="116"/>
      <c r="B24" s="156">
        <f t="shared" si="2"/>
        <v>8</v>
      </c>
      <c r="C24" s="38" t="s">
        <v>43</v>
      </c>
      <c r="D24" s="117">
        <v>3514430285</v>
      </c>
      <c r="E24" s="118">
        <v>2.8892060230351992</v>
      </c>
      <c r="F24" s="119">
        <v>12811656.865165463</v>
      </c>
      <c r="G24" s="142">
        <v>4270552</v>
      </c>
      <c r="H24" s="124">
        <f t="shared" si="0"/>
        <v>4270552</v>
      </c>
      <c r="I24" s="125">
        <f t="shared" si="1"/>
        <v>4270552.865165463</v>
      </c>
      <c r="J24" s="122"/>
    </row>
    <row r="25" spans="1:10" s="123" customFormat="1" ht="12.75">
      <c r="A25" s="116"/>
      <c r="B25" s="156">
        <f t="shared" si="2"/>
        <v>9</v>
      </c>
      <c r="C25" s="38" t="s">
        <v>0</v>
      </c>
      <c r="D25" s="117">
        <v>2174581612</v>
      </c>
      <c r="E25" s="118">
        <v>1.7877191412183593</v>
      </c>
      <c r="F25" s="119">
        <v>7927314.295336031</v>
      </c>
      <c r="G25" s="142">
        <v>2642438</v>
      </c>
      <c r="H25" s="124">
        <f t="shared" si="0"/>
        <v>2642438</v>
      </c>
      <c r="I25" s="125">
        <f t="shared" si="1"/>
        <v>2642438.2953360314</v>
      </c>
      <c r="J25" s="122"/>
    </row>
    <row r="26" spans="1:10" s="123" customFormat="1" ht="12.75">
      <c r="A26" s="116"/>
      <c r="B26" s="156">
        <f t="shared" si="2"/>
        <v>10</v>
      </c>
      <c r="C26" s="38" t="s">
        <v>1</v>
      </c>
      <c r="D26" s="117">
        <v>104549215</v>
      </c>
      <c r="E26" s="118">
        <v>0.08594969801246237</v>
      </c>
      <c r="F26" s="119">
        <v>381128.2510907483</v>
      </c>
      <c r="G26" s="142">
        <v>127043</v>
      </c>
      <c r="H26" s="124">
        <f t="shared" si="0"/>
        <v>127043</v>
      </c>
      <c r="I26" s="125">
        <f t="shared" si="1"/>
        <v>127042.2510907483</v>
      </c>
      <c r="J26" s="122"/>
    </row>
    <row r="27" spans="1:10" s="123" customFormat="1" ht="12.75">
      <c r="A27" s="116"/>
      <c r="B27" s="156">
        <f t="shared" si="2"/>
        <v>11</v>
      </c>
      <c r="C27" s="38" t="s">
        <v>2</v>
      </c>
      <c r="D27" s="117">
        <v>20542113</v>
      </c>
      <c r="E27" s="118">
        <v>0.01688762951388853</v>
      </c>
      <c r="F27" s="119">
        <v>74885.11129804776</v>
      </c>
      <c r="G27" s="142">
        <v>24962</v>
      </c>
      <c r="H27" s="124">
        <f t="shared" si="0"/>
        <v>24962</v>
      </c>
      <c r="I27" s="125">
        <f t="shared" si="1"/>
        <v>24961.111298047763</v>
      </c>
      <c r="J27" s="122"/>
    </row>
    <row r="28" spans="1:10" s="123" customFormat="1" ht="12.75">
      <c r="A28" s="116"/>
      <c r="B28" s="156">
        <f t="shared" si="2"/>
        <v>12</v>
      </c>
      <c r="C28" s="38" t="s">
        <v>3</v>
      </c>
      <c r="D28" s="117">
        <v>1036369055</v>
      </c>
      <c r="E28" s="118">
        <v>0.8519969021930103</v>
      </c>
      <c r="F28" s="119">
        <v>3778024.783990215</v>
      </c>
      <c r="G28" s="142">
        <v>1259342</v>
      </c>
      <c r="H28" s="124">
        <f t="shared" si="0"/>
        <v>1259342</v>
      </c>
      <c r="I28" s="125">
        <f t="shared" si="1"/>
        <v>1259340.783990215</v>
      </c>
      <c r="J28" s="122"/>
    </row>
    <row r="29" spans="1:10" s="123" customFormat="1" ht="12.75">
      <c r="A29" s="116"/>
      <c r="B29" s="156">
        <f t="shared" si="2"/>
        <v>13</v>
      </c>
      <c r="C29" s="38" t="s">
        <v>122</v>
      </c>
      <c r="D29" s="117">
        <v>675206046</v>
      </c>
      <c r="E29" s="118">
        <v>0.5550855235966026</v>
      </c>
      <c r="F29" s="119">
        <v>2461425.458219647</v>
      </c>
      <c r="G29" s="142">
        <v>820475</v>
      </c>
      <c r="H29" s="124">
        <f t="shared" si="0"/>
        <v>820475</v>
      </c>
      <c r="I29" s="125">
        <f t="shared" si="1"/>
        <v>820475.458219647</v>
      </c>
      <c r="J29" s="122"/>
    </row>
    <row r="30" spans="1:10" s="123" customFormat="1" ht="12.75">
      <c r="A30" s="116"/>
      <c r="B30" s="156">
        <f t="shared" si="2"/>
        <v>14</v>
      </c>
      <c r="C30" s="38" t="s">
        <v>123</v>
      </c>
      <c r="D30" s="117">
        <v>5018617892</v>
      </c>
      <c r="E30" s="118">
        <v>4.125795609822039</v>
      </c>
      <c r="F30" s="119">
        <v>18295087.725629482</v>
      </c>
      <c r="G30" s="142">
        <v>6098363</v>
      </c>
      <c r="H30" s="124">
        <f t="shared" si="0"/>
        <v>6098363</v>
      </c>
      <c r="I30" s="125">
        <f t="shared" si="1"/>
        <v>6098361.725629482</v>
      </c>
      <c r="J30" s="122"/>
    </row>
    <row r="31" spans="1:10" s="123" customFormat="1" ht="12.75">
      <c r="A31" s="116"/>
      <c r="B31" s="156">
        <f t="shared" si="2"/>
        <v>15</v>
      </c>
      <c r="C31" s="37" t="s">
        <v>158</v>
      </c>
      <c r="D31" s="117">
        <v>106323411</v>
      </c>
      <c r="E31" s="118">
        <v>0.08740826095255635</v>
      </c>
      <c r="F31" s="119">
        <v>387595.98227909056</v>
      </c>
      <c r="G31" s="142">
        <v>129199</v>
      </c>
      <c r="H31" s="124">
        <f t="shared" si="0"/>
        <v>129199</v>
      </c>
      <c r="I31" s="125">
        <f t="shared" si="1"/>
        <v>129197.98227909056</v>
      </c>
      <c r="J31" s="122"/>
    </row>
    <row r="32" spans="1:10" s="123" customFormat="1" ht="12.75">
      <c r="A32" s="116"/>
      <c r="B32" s="156">
        <f t="shared" si="2"/>
        <v>16</v>
      </c>
      <c r="C32" s="38" t="s">
        <v>124</v>
      </c>
      <c r="D32" s="117">
        <v>7388875253</v>
      </c>
      <c r="E32" s="118">
        <v>6.074379388186764</v>
      </c>
      <c r="F32" s="119">
        <v>26935726.898605604</v>
      </c>
      <c r="G32" s="142">
        <v>8978576</v>
      </c>
      <c r="H32" s="124">
        <f t="shared" si="0"/>
        <v>8978576</v>
      </c>
      <c r="I32" s="125">
        <f t="shared" si="1"/>
        <v>8978574.898605604</v>
      </c>
      <c r="J32" s="122"/>
    </row>
    <row r="33" spans="1:10" s="123" customFormat="1" ht="12.75">
      <c r="A33" s="116"/>
      <c r="B33" s="156">
        <f t="shared" si="2"/>
        <v>17</v>
      </c>
      <c r="C33" s="90" t="s">
        <v>212</v>
      </c>
      <c r="D33" s="126">
        <v>1202534624</v>
      </c>
      <c r="E33" s="127">
        <v>0.9886012800988508</v>
      </c>
      <c r="F33" s="119">
        <v>4383771.969222251</v>
      </c>
      <c r="G33" s="142">
        <v>1461257</v>
      </c>
      <c r="H33" s="124">
        <f t="shared" si="0"/>
        <v>1461257</v>
      </c>
      <c r="I33" s="125">
        <f t="shared" si="1"/>
        <v>1461257.9692222513</v>
      </c>
      <c r="J33" s="122"/>
    </row>
    <row r="34" spans="1:10" s="123" customFormat="1" ht="12.75">
      <c r="A34" s="116"/>
      <c r="B34" s="156">
        <f t="shared" si="2"/>
        <v>18</v>
      </c>
      <c r="C34" s="38" t="s">
        <v>6</v>
      </c>
      <c r="D34" s="117">
        <v>251496851</v>
      </c>
      <c r="E34" s="118">
        <v>0.20675505210187606</v>
      </c>
      <c r="F34" s="119">
        <v>916817.548333199</v>
      </c>
      <c r="G34" s="142">
        <v>305606</v>
      </c>
      <c r="H34" s="124">
        <f t="shared" si="0"/>
        <v>305606</v>
      </c>
      <c r="I34" s="125">
        <f t="shared" si="1"/>
        <v>305605.548333199</v>
      </c>
      <c r="J34" s="122"/>
    </row>
    <row r="35" spans="1:10" s="123" customFormat="1" ht="12.75">
      <c r="A35" s="116"/>
      <c r="B35" s="156">
        <f t="shared" si="2"/>
        <v>19</v>
      </c>
      <c r="C35" s="38" t="s">
        <v>7</v>
      </c>
      <c r="D35" s="117">
        <v>706665644</v>
      </c>
      <c r="E35" s="118">
        <v>0.5809483954287198</v>
      </c>
      <c r="F35" s="119">
        <v>2576109.643708347</v>
      </c>
      <c r="G35" s="142">
        <v>858703</v>
      </c>
      <c r="H35" s="124">
        <f t="shared" si="0"/>
        <v>858703</v>
      </c>
      <c r="I35" s="125">
        <f t="shared" si="1"/>
        <v>858703.6437083469</v>
      </c>
      <c r="J35" s="122"/>
    </row>
    <row r="36" spans="1:10" s="123" customFormat="1" ht="12.75">
      <c r="A36" s="116"/>
      <c r="B36" s="156">
        <f t="shared" si="2"/>
        <v>20</v>
      </c>
      <c r="C36" s="38" t="s">
        <v>8</v>
      </c>
      <c r="D36" s="117">
        <v>203118778</v>
      </c>
      <c r="E36" s="118">
        <v>0.1669835362203378</v>
      </c>
      <c r="F36" s="119">
        <v>740458.0189610219</v>
      </c>
      <c r="G36" s="142">
        <v>246819</v>
      </c>
      <c r="H36" s="124">
        <f t="shared" si="0"/>
        <v>246819</v>
      </c>
      <c r="I36" s="125">
        <f t="shared" si="1"/>
        <v>246820.0189610219</v>
      </c>
      <c r="J36" s="122"/>
    </row>
    <row r="37" spans="1:10" s="123" customFormat="1" ht="12.75">
      <c r="A37" s="116"/>
      <c r="B37" s="156">
        <f t="shared" si="2"/>
        <v>21</v>
      </c>
      <c r="C37" s="38" t="s">
        <v>46</v>
      </c>
      <c r="D37" s="117">
        <v>223413773</v>
      </c>
      <c r="E37" s="118">
        <v>0.18366801052666742</v>
      </c>
      <c r="F37" s="119">
        <v>814442.2755644358</v>
      </c>
      <c r="G37" s="142">
        <v>271481</v>
      </c>
      <c r="H37" s="124">
        <f t="shared" si="0"/>
        <v>271481</v>
      </c>
      <c r="I37" s="125">
        <f t="shared" si="1"/>
        <v>271480.27556443575</v>
      </c>
      <c r="J37" s="122"/>
    </row>
    <row r="38" spans="1:10" s="123" customFormat="1" ht="12.75">
      <c r="A38" s="116"/>
      <c r="B38" s="156">
        <f t="shared" si="2"/>
        <v>22</v>
      </c>
      <c r="C38" s="38" t="s">
        <v>9</v>
      </c>
      <c r="D38" s="117">
        <v>908505396</v>
      </c>
      <c r="E38" s="118">
        <v>0.7468804469635907</v>
      </c>
      <c r="F38" s="119">
        <v>3311905.0457144775</v>
      </c>
      <c r="G38" s="142">
        <v>1103968</v>
      </c>
      <c r="H38" s="124">
        <f t="shared" si="0"/>
        <v>1103968</v>
      </c>
      <c r="I38" s="125">
        <f t="shared" si="1"/>
        <v>1103969.0457144775</v>
      </c>
      <c r="J38" s="122"/>
    </row>
    <row r="39" spans="1:10" s="123" customFormat="1" ht="12.75">
      <c r="A39" s="116"/>
      <c r="B39" s="156">
        <f t="shared" si="2"/>
        <v>23</v>
      </c>
      <c r="C39" s="38" t="s">
        <v>10</v>
      </c>
      <c r="D39" s="117">
        <v>35204199</v>
      </c>
      <c r="E39" s="118">
        <v>0.028941300734019185</v>
      </c>
      <c r="F39" s="119">
        <v>128334.91667939037</v>
      </c>
      <c r="G39" s="142">
        <v>42778</v>
      </c>
      <c r="H39" s="124">
        <f t="shared" si="0"/>
        <v>42778</v>
      </c>
      <c r="I39" s="125">
        <f t="shared" si="1"/>
        <v>42778.91667939037</v>
      </c>
      <c r="J39" s="122"/>
    </row>
    <row r="40" spans="1:10" s="123" customFormat="1" ht="12.75">
      <c r="A40" s="116"/>
      <c r="B40" s="156">
        <f t="shared" si="2"/>
        <v>24</v>
      </c>
      <c r="C40" s="38" t="s">
        <v>11</v>
      </c>
      <c r="D40" s="117">
        <v>70813817</v>
      </c>
      <c r="E40" s="118">
        <v>0.05821589560724845</v>
      </c>
      <c r="F40" s="119">
        <v>258147.7653970936</v>
      </c>
      <c r="G40" s="142">
        <v>86049</v>
      </c>
      <c r="H40" s="124">
        <f t="shared" si="0"/>
        <v>86049</v>
      </c>
      <c r="I40" s="125">
        <f t="shared" si="1"/>
        <v>86049.76539709361</v>
      </c>
      <c r="J40" s="122"/>
    </row>
    <row r="41" spans="1:10" s="123" customFormat="1" ht="12.75">
      <c r="A41" s="116"/>
      <c r="B41" s="156">
        <f t="shared" si="2"/>
        <v>25</v>
      </c>
      <c r="C41" s="38" t="s">
        <v>12</v>
      </c>
      <c r="D41" s="117">
        <v>2166532333</v>
      </c>
      <c r="E41" s="118">
        <v>1.7811018452466194</v>
      </c>
      <c r="F41" s="119">
        <v>7897971.103923149</v>
      </c>
      <c r="G41" s="142">
        <v>2632657</v>
      </c>
      <c r="H41" s="124">
        <f t="shared" si="0"/>
        <v>2632657</v>
      </c>
      <c r="I41" s="125">
        <f t="shared" si="1"/>
        <v>2632657.1039231494</v>
      </c>
      <c r="J41" s="122"/>
    </row>
    <row r="42" spans="1:10" s="123" customFormat="1" ht="12.75">
      <c r="A42" s="116"/>
      <c r="B42" s="156">
        <f t="shared" si="2"/>
        <v>26</v>
      </c>
      <c r="C42" s="38" t="s">
        <v>125</v>
      </c>
      <c r="D42" s="117">
        <v>15019680</v>
      </c>
      <c r="E42" s="118">
        <v>0.012347648523652908</v>
      </c>
      <c r="F42" s="119">
        <v>54753.39408662887</v>
      </c>
      <c r="G42" s="142">
        <v>18251</v>
      </c>
      <c r="H42" s="124">
        <f t="shared" si="0"/>
        <v>18251</v>
      </c>
      <c r="I42" s="125">
        <f t="shared" si="1"/>
        <v>18251.39408662887</v>
      </c>
      <c r="J42" s="122"/>
    </row>
    <row r="43" spans="1:10" s="123" customFormat="1" ht="12.75">
      <c r="A43" s="116"/>
      <c r="B43" s="156">
        <f t="shared" si="2"/>
        <v>27</v>
      </c>
      <c r="C43" s="38" t="s">
        <v>127</v>
      </c>
      <c r="D43" s="117">
        <v>77561248</v>
      </c>
      <c r="E43" s="118">
        <v>0.06376294497351989</v>
      </c>
      <c r="F43" s="119">
        <v>282745.14354465314</v>
      </c>
      <c r="G43" s="142">
        <v>94248</v>
      </c>
      <c r="H43" s="124">
        <f t="shared" si="0"/>
        <v>94248</v>
      </c>
      <c r="I43" s="125">
        <f t="shared" si="1"/>
        <v>94249.14354465314</v>
      </c>
      <c r="J43" s="122"/>
    </row>
    <row r="44" spans="1:10" s="123" customFormat="1" ht="12.75">
      <c r="A44" s="128"/>
      <c r="B44" s="156">
        <f t="shared" si="2"/>
        <v>28</v>
      </c>
      <c r="C44" s="38" t="s">
        <v>128</v>
      </c>
      <c r="D44" s="117">
        <v>995372565</v>
      </c>
      <c r="E44" s="118">
        <v>0.8182937707532291</v>
      </c>
      <c r="F44" s="119">
        <v>3628574.3980207043</v>
      </c>
      <c r="G44" s="142">
        <v>1209525</v>
      </c>
      <c r="H44" s="124">
        <f t="shared" si="0"/>
        <v>1209525</v>
      </c>
      <c r="I44" s="125">
        <f t="shared" si="1"/>
        <v>1209524.3980207043</v>
      </c>
      <c r="J44" s="122"/>
    </row>
    <row r="45" spans="1:10" s="123" customFormat="1" ht="12.75">
      <c r="A45" s="116"/>
      <c r="B45" s="156">
        <f t="shared" si="2"/>
        <v>29</v>
      </c>
      <c r="C45" s="38" t="s">
        <v>129</v>
      </c>
      <c r="D45" s="117">
        <v>280260325</v>
      </c>
      <c r="E45" s="118">
        <v>0.23040144585135866</v>
      </c>
      <c r="F45" s="119">
        <v>1021673.1662440002</v>
      </c>
      <c r="G45" s="142">
        <v>340558</v>
      </c>
      <c r="H45" s="124">
        <f t="shared" si="0"/>
        <v>340558</v>
      </c>
      <c r="I45" s="125">
        <f t="shared" si="1"/>
        <v>340557.1662440002</v>
      </c>
      <c r="J45" s="122"/>
    </row>
    <row r="46" spans="1:10" s="123" customFormat="1" ht="12.75">
      <c r="A46" s="116"/>
      <c r="B46" s="156">
        <f t="shared" si="2"/>
        <v>30</v>
      </c>
      <c r="C46" s="38" t="s">
        <v>13</v>
      </c>
      <c r="D46" s="117">
        <v>2644839</v>
      </c>
      <c r="E46" s="118">
        <v>0.002174316787950851</v>
      </c>
      <c r="F46" s="119">
        <v>9641.611010533208</v>
      </c>
      <c r="G46" s="142">
        <v>3214</v>
      </c>
      <c r="H46" s="124">
        <f t="shared" si="0"/>
        <v>3214</v>
      </c>
      <c r="I46" s="125">
        <f t="shared" si="1"/>
        <v>3213.611010533208</v>
      </c>
      <c r="J46" s="122"/>
    </row>
    <row r="47" spans="1:10" s="123" customFormat="1" ht="12.75">
      <c r="A47" s="116"/>
      <c r="B47" s="156">
        <f t="shared" si="2"/>
        <v>31</v>
      </c>
      <c r="C47" s="38" t="s">
        <v>48</v>
      </c>
      <c r="D47" s="117">
        <v>2420776</v>
      </c>
      <c r="E47" s="118">
        <v>0.001990115049221714</v>
      </c>
      <c r="F47" s="119">
        <v>8824.802014653647</v>
      </c>
      <c r="G47" s="142">
        <v>2942</v>
      </c>
      <c r="H47" s="124">
        <f t="shared" si="0"/>
        <v>2942</v>
      </c>
      <c r="I47" s="125">
        <f t="shared" si="1"/>
        <v>2940.8020146536473</v>
      </c>
      <c r="J47" s="122"/>
    </row>
    <row r="48" spans="1:10" s="123" customFormat="1" ht="12.75">
      <c r="A48" s="116"/>
      <c r="B48" s="156">
        <f t="shared" si="2"/>
        <v>32</v>
      </c>
      <c r="C48" s="38" t="s">
        <v>14</v>
      </c>
      <c r="D48" s="117">
        <v>7913470</v>
      </c>
      <c r="E48" s="118">
        <v>0.006505647667758008</v>
      </c>
      <c r="F48" s="119">
        <v>28848.107383294115</v>
      </c>
      <c r="G48" s="142">
        <v>9616</v>
      </c>
      <c r="H48" s="124">
        <f t="shared" si="0"/>
        <v>9616</v>
      </c>
      <c r="I48" s="125">
        <f t="shared" si="1"/>
        <v>9616.107383294115</v>
      </c>
      <c r="J48" s="122"/>
    </row>
    <row r="49" spans="1:10" s="123" customFormat="1" ht="12.75">
      <c r="A49" s="116"/>
      <c r="B49" s="156">
        <f t="shared" si="2"/>
        <v>33</v>
      </c>
      <c r="C49" s="38" t="s">
        <v>15</v>
      </c>
      <c r="D49" s="117">
        <v>7548</v>
      </c>
      <c r="E49" s="118">
        <v>6.2051955205791445E-06</v>
      </c>
      <c r="F49" s="119">
        <v>0</v>
      </c>
      <c r="G49" s="142">
        <v>0</v>
      </c>
      <c r="H49" s="124">
        <f t="shared" si="0"/>
        <v>0</v>
      </c>
      <c r="I49" s="125">
        <f t="shared" si="1"/>
        <v>0</v>
      </c>
      <c r="J49" s="122"/>
    </row>
    <row r="50" spans="1:10" s="123" customFormat="1" ht="12.75">
      <c r="A50" s="116"/>
      <c r="B50" s="156">
        <f t="shared" si="2"/>
        <v>34</v>
      </c>
      <c r="C50" s="38" t="s">
        <v>16</v>
      </c>
      <c r="D50" s="117">
        <v>2604910</v>
      </c>
      <c r="E50" s="118">
        <v>0.0021414912378791492</v>
      </c>
      <c r="F50" s="119">
        <v>9496.052098992814</v>
      </c>
      <c r="G50" s="142">
        <v>3165</v>
      </c>
      <c r="H50" s="124">
        <f t="shared" si="0"/>
        <v>3165</v>
      </c>
      <c r="I50" s="125">
        <f t="shared" si="1"/>
        <v>3166.0520989928136</v>
      </c>
      <c r="J50" s="122"/>
    </row>
    <row r="51" spans="1:10" s="123" customFormat="1" ht="12.75">
      <c r="A51" s="116"/>
      <c r="B51" s="156">
        <f t="shared" si="2"/>
        <v>35</v>
      </c>
      <c r="C51" s="38" t="s">
        <v>17</v>
      </c>
      <c r="D51" s="117">
        <v>3182830</v>
      </c>
      <c r="E51" s="118">
        <v>0.002616598099995352</v>
      </c>
      <c r="F51" s="119">
        <v>11602.826777983617</v>
      </c>
      <c r="G51" s="142">
        <v>3868</v>
      </c>
      <c r="H51" s="124">
        <f t="shared" si="0"/>
        <v>3868</v>
      </c>
      <c r="I51" s="125">
        <f t="shared" si="1"/>
        <v>3866.826777983617</v>
      </c>
      <c r="J51" s="122"/>
    </row>
    <row r="52" spans="1:10" s="123" customFormat="1" ht="12.75">
      <c r="A52" s="116"/>
      <c r="B52" s="156">
        <f t="shared" si="2"/>
        <v>36</v>
      </c>
      <c r="C52" s="38" t="s">
        <v>18</v>
      </c>
      <c r="D52" s="117">
        <v>173578</v>
      </c>
      <c r="E52" s="118">
        <v>0.00014269812242595216</v>
      </c>
      <c r="F52" s="119">
        <v>632.7687832742686</v>
      </c>
      <c r="G52" s="142">
        <v>211</v>
      </c>
      <c r="H52" s="124">
        <f t="shared" si="0"/>
        <v>211</v>
      </c>
      <c r="I52" s="125">
        <f t="shared" si="1"/>
        <v>210.76878327426857</v>
      </c>
      <c r="J52" s="122"/>
    </row>
    <row r="53" spans="1:10" s="123" customFormat="1" ht="12.75">
      <c r="A53" s="116"/>
      <c r="B53" s="156">
        <f t="shared" si="2"/>
        <v>37</v>
      </c>
      <c r="C53" s="38" t="s">
        <v>19</v>
      </c>
      <c r="D53" s="117">
        <v>62562276</v>
      </c>
      <c r="E53" s="118">
        <v>0.05143232045474776</v>
      </c>
      <c r="F53" s="119">
        <v>228067.23930099997</v>
      </c>
      <c r="G53" s="142">
        <v>76022</v>
      </c>
      <c r="H53" s="124">
        <f t="shared" si="0"/>
        <v>76022</v>
      </c>
      <c r="I53" s="125">
        <f t="shared" si="1"/>
        <v>76023.23930099997</v>
      </c>
      <c r="J53" s="122"/>
    </row>
    <row r="54" spans="1:10" s="123" customFormat="1" ht="12.75">
      <c r="A54" s="116"/>
      <c r="B54" s="156">
        <f t="shared" si="2"/>
        <v>38</v>
      </c>
      <c r="C54" s="38" t="s">
        <v>20</v>
      </c>
      <c r="D54" s="117">
        <v>62000784</v>
      </c>
      <c r="E54" s="118">
        <v>0.050970719018176354</v>
      </c>
      <c r="F54" s="119">
        <v>226020.3519670162</v>
      </c>
      <c r="G54" s="142">
        <v>75340</v>
      </c>
      <c r="H54" s="124">
        <f t="shared" si="0"/>
        <v>75340</v>
      </c>
      <c r="I54" s="125">
        <f t="shared" si="1"/>
        <v>75340.3519670162</v>
      </c>
      <c r="J54" s="122"/>
    </row>
    <row r="55" spans="1:10" s="123" customFormat="1" ht="12.75">
      <c r="A55" s="116"/>
      <c r="B55" s="156">
        <f t="shared" si="2"/>
        <v>39</v>
      </c>
      <c r="C55" s="38" t="s">
        <v>21</v>
      </c>
      <c r="D55" s="117">
        <v>248826318</v>
      </c>
      <c r="E55" s="118">
        <v>0.20455961232853762</v>
      </c>
      <c r="F55" s="119">
        <v>907082.2712986452</v>
      </c>
      <c r="G55" s="142">
        <v>302361</v>
      </c>
      <c r="H55" s="124">
        <f t="shared" si="0"/>
        <v>302361</v>
      </c>
      <c r="I55" s="125">
        <f t="shared" si="1"/>
        <v>302360.2712986452</v>
      </c>
      <c r="J55" s="122"/>
    </row>
    <row r="56" spans="1:10" s="123" customFormat="1" ht="12.75">
      <c r="A56" s="116"/>
      <c r="B56" s="156">
        <f t="shared" si="2"/>
        <v>40</v>
      </c>
      <c r="C56" s="38" t="s">
        <v>130</v>
      </c>
      <c r="D56" s="117">
        <v>2524703785</v>
      </c>
      <c r="E56" s="118">
        <v>2.0755538708891375</v>
      </c>
      <c r="F56" s="119">
        <f>9203664.87782087+27</f>
        <v>9203691.87782087</v>
      </c>
      <c r="G56" s="142">
        <v>3067897</v>
      </c>
      <c r="H56" s="124">
        <f t="shared" si="0"/>
        <v>3067897</v>
      </c>
      <c r="I56" s="125">
        <f t="shared" si="1"/>
        <v>3067897.87782087</v>
      </c>
      <c r="J56" s="122"/>
    </row>
    <row r="57" spans="1:10" s="123" customFormat="1" ht="12.75">
      <c r="A57" s="116"/>
      <c r="B57" s="156">
        <f t="shared" si="2"/>
        <v>41</v>
      </c>
      <c r="C57" s="38" t="s">
        <v>22</v>
      </c>
      <c r="D57" s="117">
        <v>316264917</v>
      </c>
      <c r="E57" s="118">
        <v>0.2600007480504418</v>
      </c>
      <c r="F57" s="119">
        <v>1152925.8703431743</v>
      </c>
      <c r="G57" s="142">
        <v>384309</v>
      </c>
      <c r="H57" s="124">
        <f t="shared" si="0"/>
        <v>384309</v>
      </c>
      <c r="I57" s="125">
        <f t="shared" si="1"/>
        <v>384307.8703431743</v>
      </c>
      <c r="J57" s="122"/>
    </row>
    <row r="58" spans="1:10" s="123" customFormat="1" ht="12.75">
      <c r="A58" s="116"/>
      <c r="B58" s="156">
        <f t="shared" si="2"/>
        <v>42</v>
      </c>
      <c r="C58" s="38" t="s">
        <v>23</v>
      </c>
      <c r="D58" s="117">
        <v>261104160</v>
      </c>
      <c r="E58" s="118">
        <v>0.21465320138269478</v>
      </c>
      <c r="F58" s="119">
        <v>951840.4500054728</v>
      </c>
      <c r="G58" s="142">
        <v>317280</v>
      </c>
      <c r="H58" s="124">
        <f t="shared" si="0"/>
        <v>317280</v>
      </c>
      <c r="I58" s="125">
        <f t="shared" si="1"/>
        <v>317280.45000547275</v>
      </c>
      <c r="J58" s="122"/>
    </row>
    <row r="59" spans="1:10" s="123" customFormat="1" ht="12.75">
      <c r="A59" s="116"/>
      <c r="B59" s="156">
        <f t="shared" si="2"/>
        <v>43</v>
      </c>
      <c r="C59" s="38" t="s">
        <v>24</v>
      </c>
      <c r="D59" s="117">
        <v>680670950</v>
      </c>
      <c r="E59" s="118">
        <v>0.5595782101123942</v>
      </c>
      <c r="F59" s="119">
        <v>2481347.456714794</v>
      </c>
      <c r="G59" s="142">
        <v>827116</v>
      </c>
      <c r="H59" s="124">
        <f t="shared" si="0"/>
        <v>827116</v>
      </c>
      <c r="I59" s="125">
        <f t="shared" si="1"/>
        <v>827115.456714794</v>
      </c>
      <c r="J59" s="122"/>
    </row>
    <row r="60" spans="1:10" s="123" customFormat="1" ht="12.75">
      <c r="A60" s="116"/>
      <c r="B60" s="156">
        <f t="shared" si="2"/>
        <v>44</v>
      </c>
      <c r="C60" s="38" t="s">
        <v>44</v>
      </c>
      <c r="D60" s="117">
        <v>270640829</v>
      </c>
      <c r="E60" s="118">
        <v>0.22249327766251012</v>
      </c>
      <c r="F60" s="119">
        <v>986605.8375523937</v>
      </c>
      <c r="G60" s="142">
        <v>328869</v>
      </c>
      <c r="H60" s="124">
        <f t="shared" si="0"/>
        <v>328869</v>
      </c>
      <c r="I60" s="125">
        <f t="shared" si="1"/>
        <v>328867.83755239367</v>
      </c>
      <c r="J60" s="122"/>
    </row>
    <row r="61" spans="1:10" s="123" customFormat="1" ht="12.75">
      <c r="A61" s="116"/>
      <c r="B61" s="156">
        <f t="shared" si="2"/>
        <v>45</v>
      </c>
      <c r="C61" s="38" t="s">
        <v>25</v>
      </c>
      <c r="D61" s="117">
        <v>1128297253</v>
      </c>
      <c r="E61" s="118">
        <v>0.9275708876785048</v>
      </c>
      <c r="F61" s="119">
        <v>4113143.8313179645</v>
      </c>
      <c r="G61" s="142">
        <v>1371048</v>
      </c>
      <c r="H61" s="124">
        <f t="shared" si="0"/>
        <v>1371048</v>
      </c>
      <c r="I61" s="125">
        <f t="shared" si="1"/>
        <v>1371047.8313179645</v>
      </c>
      <c r="J61" s="122"/>
    </row>
    <row r="62" spans="1:10" s="123" customFormat="1" ht="12.75">
      <c r="A62" s="116"/>
      <c r="B62" s="156">
        <f t="shared" si="2"/>
        <v>46</v>
      </c>
      <c r="C62" s="38" t="s">
        <v>49</v>
      </c>
      <c r="D62" s="117">
        <v>569941812</v>
      </c>
      <c r="E62" s="118">
        <v>0.4685480099116536</v>
      </c>
      <c r="F62" s="119">
        <v>2077690.645798269</v>
      </c>
      <c r="G62" s="142">
        <v>692564</v>
      </c>
      <c r="H62" s="124">
        <f t="shared" si="0"/>
        <v>692564</v>
      </c>
      <c r="I62" s="125">
        <f t="shared" si="1"/>
        <v>692562.645798269</v>
      </c>
      <c r="J62" s="122"/>
    </row>
    <row r="63" spans="1:10" s="123" customFormat="1" ht="12.75">
      <c r="A63" s="116"/>
      <c r="B63" s="156">
        <f t="shared" si="2"/>
        <v>47</v>
      </c>
      <c r="C63" s="38" t="s">
        <v>26</v>
      </c>
      <c r="D63" s="117">
        <v>213263311</v>
      </c>
      <c r="E63" s="118">
        <v>0.17532333626405366</v>
      </c>
      <c r="F63" s="119">
        <v>777439.3403456195</v>
      </c>
      <c r="G63" s="142">
        <v>259146</v>
      </c>
      <c r="H63" s="124">
        <f t="shared" si="0"/>
        <v>259146</v>
      </c>
      <c r="I63" s="125">
        <f t="shared" si="1"/>
        <v>259147.34034561948</v>
      </c>
      <c r="J63" s="122"/>
    </row>
    <row r="64" spans="1:10" s="123" customFormat="1" ht="12.75">
      <c r="A64" s="116"/>
      <c r="B64" s="156">
        <f t="shared" si="2"/>
        <v>48</v>
      </c>
      <c r="C64" s="38" t="s">
        <v>65</v>
      </c>
      <c r="D64" s="117">
        <v>428450650</v>
      </c>
      <c r="E64" s="118">
        <v>0.3522284120520963</v>
      </c>
      <c r="F64" s="119">
        <v>1561892.6159626767</v>
      </c>
      <c r="G64" s="142">
        <v>520631</v>
      </c>
      <c r="H64" s="124">
        <f t="shared" si="0"/>
        <v>520631</v>
      </c>
      <c r="I64" s="125">
        <f t="shared" si="1"/>
        <v>520630.6159626767</v>
      </c>
      <c r="J64" s="122"/>
    </row>
    <row r="65" spans="1:10" s="123" customFormat="1" ht="12.75">
      <c r="A65" s="116"/>
      <c r="B65" s="156">
        <f t="shared" si="2"/>
        <v>49</v>
      </c>
      <c r="C65" s="38" t="s">
        <v>50</v>
      </c>
      <c r="D65" s="117">
        <v>288346266</v>
      </c>
      <c r="E65" s="118">
        <v>0.23704888157908355</v>
      </c>
      <c r="F65" s="119">
        <v>1051150.0069046689</v>
      </c>
      <c r="G65" s="142">
        <v>350383</v>
      </c>
      <c r="H65" s="124">
        <f t="shared" si="0"/>
        <v>350383</v>
      </c>
      <c r="I65" s="125">
        <f t="shared" si="1"/>
        <v>350384.0069046689</v>
      </c>
      <c r="J65" s="122"/>
    </row>
    <row r="66" spans="1:10" s="123" customFormat="1" ht="12.75">
      <c r="A66" s="116"/>
      <c r="B66" s="156">
        <f t="shared" si="2"/>
        <v>50</v>
      </c>
      <c r="C66" s="38" t="s">
        <v>66</v>
      </c>
      <c r="D66" s="117">
        <v>72613685</v>
      </c>
      <c r="E66" s="118">
        <v>0.05969556344657459</v>
      </c>
      <c r="F66" s="119">
        <v>264709.08240970055</v>
      </c>
      <c r="G66" s="142">
        <v>88236</v>
      </c>
      <c r="H66" s="124">
        <f t="shared" si="0"/>
        <v>88236</v>
      </c>
      <c r="I66" s="125">
        <f t="shared" si="1"/>
        <v>88237.08240970055</v>
      </c>
      <c r="J66" s="122"/>
    </row>
    <row r="67" spans="1:10" s="123" customFormat="1" ht="12.75">
      <c r="A67" s="116"/>
      <c r="B67" s="156">
        <f t="shared" si="2"/>
        <v>51</v>
      </c>
      <c r="C67" s="38" t="s">
        <v>67</v>
      </c>
      <c r="D67" s="117">
        <v>29356438</v>
      </c>
      <c r="E67" s="118">
        <v>0.02413386825354523</v>
      </c>
      <c r="F67" s="119">
        <v>107017.2346410634</v>
      </c>
      <c r="G67" s="142">
        <v>35672</v>
      </c>
      <c r="H67" s="124">
        <f t="shared" si="0"/>
        <v>35672</v>
      </c>
      <c r="I67" s="125">
        <f t="shared" si="1"/>
        <v>35673.234641063405</v>
      </c>
      <c r="J67" s="122"/>
    </row>
    <row r="68" spans="1:10" s="123" customFormat="1" ht="12.75">
      <c r="A68" s="116"/>
      <c r="B68" s="156">
        <f t="shared" si="2"/>
        <v>52</v>
      </c>
      <c r="C68" s="38" t="s">
        <v>68</v>
      </c>
      <c r="D68" s="117">
        <v>2881799</v>
      </c>
      <c r="E68" s="118">
        <v>0.002369121124272583</v>
      </c>
      <c r="F68" s="119">
        <v>10505.435290595604</v>
      </c>
      <c r="G68" s="142">
        <v>3502</v>
      </c>
      <c r="H68" s="124">
        <f t="shared" si="0"/>
        <v>3502</v>
      </c>
      <c r="I68" s="125">
        <f t="shared" si="1"/>
        <v>3501.435290595604</v>
      </c>
      <c r="J68" s="122"/>
    </row>
    <row r="69" spans="1:10" s="123" customFormat="1" ht="12.75">
      <c r="A69" s="116"/>
      <c r="B69" s="156">
        <f t="shared" si="2"/>
        <v>53</v>
      </c>
      <c r="C69" s="38" t="s">
        <v>69</v>
      </c>
      <c r="D69" s="117">
        <v>8747629</v>
      </c>
      <c r="E69" s="118">
        <v>0.007191408093069452</v>
      </c>
      <c r="F69" s="119">
        <v>31888.986846632102</v>
      </c>
      <c r="G69" s="142">
        <v>10630</v>
      </c>
      <c r="H69" s="124">
        <f t="shared" si="0"/>
        <v>10630</v>
      </c>
      <c r="I69" s="125">
        <f t="shared" si="1"/>
        <v>10628.986846632102</v>
      </c>
      <c r="J69" s="122"/>
    </row>
    <row r="70" spans="1:10" s="123" customFormat="1" ht="12.75">
      <c r="A70" s="116"/>
      <c r="B70" s="156">
        <f t="shared" si="2"/>
        <v>54</v>
      </c>
      <c r="C70" s="38" t="s">
        <v>70</v>
      </c>
      <c r="D70" s="117">
        <v>52702696</v>
      </c>
      <c r="E70" s="118">
        <v>0.04332677969550138</v>
      </c>
      <c r="F70" s="119">
        <v>192124.69796399117</v>
      </c>
      <c r="G70" s="142">
        <v>64042</v>
      </c>
      <c r="H70" s="124">
        <f t="shared" si="0"/>
        <v>64042</v>
      </c>
      <c r="I70" s="125">
        <f t="shared" si="1"/>
        <v>64040.69796399117</v>
      </c>
      <c r="J70" s="122"/>
    </row>
    <row r="71" spans="1:10" s="123" customFormat="1" ht="12.75">
      <c r="A71" s="116"/>
      <c r="B71" s="156">
        <f t="shared" si="2"/>
        <v>55</v>
      </c>
      <c r="C71" s="38" t="s">
        <v>71</v>
      </c>
      <c r="D71" s="117">
        <v>28401869</v>
      </c>
      <c r="E71" s="118">
        <v>0.02334911901097982</v>
      </c>
      <c r="F71" s="119">
        <v>103537.40733183449</v>
      </c>
      <c r="G71" s="142">
        <v>34512</v>
      </c>
      <c r="H71" s="124">
        <f t="shared" si="0"/>
        <v>34512</v>
      </c>
      <c r="I71" s="125">
        <f t="shared" si="1"/>
        <v>34513.40733183449</v>
      </c>
      <c r="J71" s="122"/>
    </row>
    <row r="72" spans="1:10" s="123" customFormat="1" ht="12.75">
      <c r="A72" s="116"/>
      <c r="B72" s="156">
        <f t="shared" si="2"/>
        <v>56</v>
      </c>
      <c r="C72" s="38" t="s">
        <v>72</v>
      </c>
      <c r="D72" s="117">
        <v>8912408</v>
      </c>
      <c r="E72" s="118">
        <v>0.007326872575407225</v>
      </c>
      <c r="F72" s="119">
        <v>32489.679372984236</v>
      </c>
      <c r="G72" s="142">
        <v>10830</v>
      </c>
      <c r="H72" s="124">
        <f t="shared" si="0"/>
        <v>10830</v>
      </c>
      <c r="I72" s="125">
        <f t="shared" si="1"/>
        <v>10829.679372984236</v>
      </c>
      <c r="J72" s="122"/>
    </row>
    <row r="73" spans="1:10" s="123" customFormat="1" ht="12.75">
      <c r="A73" s="116"/>
      <c r="B73" s="156">
        <f t="shared" si="2"/>
        <v>57</v>
      </c>
      <c r="C73" s="38" t="s">
        <v>73</v>
      </c>
      <c r="D73" s="117">
        <v>150947106</v>
      </c>
      <c r="E73" s="118">
        <v>0.12409331028028422</v>
      </c>
      <c r="F73" s="119">
        <v>550269.1389599607</v>
      </c>
      <c r="G73" s="142">
        <v>183423</v>
      </c>
      <c r="H73" s="124">
        <f t="shared" si="0"/>
        <v>183423</v>
      </c>
      <c r="I73" s="125">
        <f t="shared" si="1"/>
        <v>183423.13895996066</v>
      </c>
      <c r="J73" s="122"/>
    </row>
    <row r="74" spans="1:10" s="123" customFormat="1" ht="12.75">
      <c r="A74" s="116"/>
      <c r="B74" s="156">
        <f t="shared" si="2"/>
        <v>58</v>
      </c>
      <c r="C74" s="38" t="s">
        <v>74</v>
      </c>
      <c r="D74" s="117">
        <v>66767091</v>
      </c>
      <c r="E74" s="118">
        <v>0.05488909035443828</v>
      </c>
      <c r="F74" s="119">
        <v>243395.65460388048</v>
      </c>
      <c r="G74" s="142">
        <v>81132</v>
      </c>
      <c r="H74" s="124">
        <f t="shared" si="0"/>
        <v>81132</v>
      </c>
      <c r="I74" s="125">
        <f t="shared" si="1"/>
        <v>81131.65460388048</v>
      </c>
      <c r="J74" s="122"/>
    </row>
    <row r="75" spans="1:10" s="123" customFormat="1" ht="12.75">
      <c r="A75" s="116"/>
      <c r="B75" s="156">
        <f t="shared" si="2"/>
        <v>59</v>
      </c>
      <c r="C75" s="38" t="s">
        <v>75</v>
      </c>
      <c r="D75" s="117">
        <v>173662190</v>
      </c>
      <c r="E75" s="118">
        <v>0.14276733485452628</v>
      </c>
      <c r="F75" s="119">
        <v>633075.6931583774</v>
      </c>
      <c r="G75" s="142">
        <v>211025</v>
      </c>
      <c r="H75" s="124">
        <f t="shared" si="0"/>
        <v>211025</v>
      </c>
      <c r="I75" s="125">
        <f t="shared" si="1"/>
        <v>211025.69315837743</v>
      </c>
      <c r="J75" s="122"/>
    </row>
    <row r="76" spans="1:10" s="123" customFormat="1" ht="12.75">
      <c r="A76" s="116"/>
      <c r="B76" s="156">
        <f t="shared" si="2"/>
        <v>60</v>
      </c>
      <c r="C76" s="38" t="s">
        <v>76</v>
      </c>
      <c r="D76" s="117">
        <v>131197406</v>
      </c>
      <c r="E76" s="118">
        <v>0.1078571218896136</v>
      </c>
      <c r="F76" s="119">
        <v>478272.7244429607</v>
      </c>
      <c r="G76" s="142">
        <v>159424</v>
      </c>
      <c r="H76" s="124">
        <f t="shared" si="0"/>
        <v>159424</v>
      </c>
      <c r="I76" s="125">
        <f t="shared" si="1"/>
        <v>159424.7244429607</v>
      </c>
      <c r="J76" s="122"/>
    </row>
    <row r="77" spans="1:10" s="123" customFormat="1" ht="12.75">
      <c r="A77" s="116"/>
      <c r="B77" s="156">
        <f t="shared" si="2"/>
        <v>61</v>
      </c>
      <c r="C77" s="38" t="s">
        <v>77</v>
      </c>
      <c r="D77" s="117">
        <v>16042836</v>
      </c>
      <c r="E77" s="118">
        <v>0.013188783000077616</v>
      </c>
      <c r="F77" s="119">
        <v>58483.25142580646</v>
      </c>
      <c r="G77" s="142">
        <v>19494</v>
      </c>
      <c r="H77" s="124">
        <f t="shared" si="0"/>
        <v>19494</v>
      </c>
      <c r="I77" s="125">
        <f t="shared" si="1"/>
        <v>19495.251425806462</v>
      </c>
      <c r="J77" s="122"/>
    </row>
    <row r="78" spans="1:10" s="123" customFormat="1" ht="12.75">
      <c r="A78" s="116"/>
      <c r="B78" s="156">
        <f t="shared" si="2"/>
        <v>62</v>
      </c>
      <c r="C78" s="38" t="s">
        <v>78</v>
      </c>
      <c r="D78" s="117">
        <v>17179836</v>
      </c>
      <c r="E78" s="118">
        <v>0.014123508398447844</v>
      </c>
      <c r="F78" s="119">
        <v>62628.120629178105</v>
      </c>
      <c r="G78" s="142">
        <v>20876</v>
      </c>
      <c r="H78" s="124">
        <f t="shared" si="0"/>
        <v>20876</v>
      </c>
      <c r="I78" s="125">
        <f t="shared" si="1"/>
        <v>20876.120629178105</v>
      </c>
      <c r="J78" s="122"/>
    </row>
    <row r="79" spans="1:10" s="123" customFormat="1" ht="12.75">
      <c r="A79" s="116"/>
      <c r="B79" s="156">
        <f t="shared" si="2"/>
        <v>63</v>
      </c>
      <c r="C79" s="38" t="s">
        <v>79</v>
      </c>
      <c r="D79" s="117">
        <v>176519548</v>
      </c>
      <c r="E79" s="118">
        <v>0.1451163630821748</v>
      </c>
      <c r="F79" s="119">
        <v>643492.0301655962</v>
      </c>
      <c r="G79" s="142">
        <v>214497</v>
      </c>
      <c r="H79" s="124">
        <f t="shared" si="0"/>
        <v>214497</v>
      </c>
      <c r="I79" s="125">
        <f t="shared" si="1"/>
        <v>214498.03016559617</v>
      </c>
      <c r="J79" s="122"/>
    </row>
    <row r="80" spans="1:10" s="123" customFormat="1" ht="12.75">
      <c r="A80" s="116"/>
      <c r="B80" s="156">
        <f t="shared" si="2"/>
        <v>64</v>
      </c>
      <c r="C80" s="38" t="s">
        <v>80</v>
      </c>
      <c r="D80" s="117">
        <v>26041053</v>
      </c>
      <c r="E80" s="118">
        <v>0.02140829695638104</v>
      </c>
      <c r="F80" s="119">
        <v>94931.1861064809</v>
      </c>
      <c r="G80" s="142">
        <v>31644</v>
      </c>
      <c r="H80" s="124">
        <f t="shared" si="0"/>
        <v>31644</v>
      </c>
      <c r="I80" s="125">
        <f t="shared" si="1"/>
        <v>31643.186106480905</v>
      </c>
      <c r="J80" s="122"/>
    </row>
    <row r="81" spans="1:10" s="123" customFormat="1" ht="12.75">
      <c r="A81" s="116"/>
      <c r="B81" s="156">
        <f t="shared" si="2"/>
        <v>65</v>
      </c>
      <c r="C81" s="38" t="s">
        <v>81</v>
      </c>
      <c r="D81" s="117">
        <v>49610282</v>
      </c>
      <c r="E81" s="118">
        <v>0.04078451240607687</v>
      </c>
      <c r="F81" s="119">
        <v>180851.47760104018</v>
      </c>
      <c r="G81" s="142">
        <v>60284</v>
      </c>
      <c r="H81" s="124">
        <f t="shared" si="0"/>
        <v>60284</v>
      </c>
      <c r="I81" s="125">
        <f t="shared" si="1"/>
        <v>60283.477601040184</v>
      </c>
      <c r="J81" s="122"/>
    </row>
    <row r="82" spans="1:10" s="123" customFormat="1" ht="12.75">
      <c r="A82" s="116"/>
      <c r="B82" s="156">
        <f t="shared" si="2"/>
        <v>66</v>
      </c>
      <c r="C82" s="38" t="s">
        <v>82</v>
      </c>
      <c r="D82" s="117">
        <v>106595200</v>
      </c>
      <c r="E82" s="118">
        <v>0.08763169813927371</v>
      </c>
      <c r="F82" s="119">
        <v>388586.7737090951</v>
      </c>
      <c r="G82" s="142">
        <v>129529</v>
      </c>
      <c r="H82" s="124">
        <f aca="true" t="shared" si="3" ref="H82:H145">+G82</f>
        <v>129529</v>
      </c>
      <c r="I82" s="125">
        <f aca="true" t="shared" si="4" ref="I82:I145">+F82-G82-H82</f>
        <v>129528.77370909508</v>
      </c>
      <c r="J82" s="122"/>
    </row>
    <row r="83" spans="1:10" s="123" customFormat="1" ht="12.75">
      <c r="A83" s="116"/>
      <c r="B83" s="156">
        <f aca="true" t="shared" si="5" ref="B83:B146">+B82+1</f>
        <v>67</v>
      </c>
      <c r="C83" s="38" t="s">
        <v>83</v>
      </c>
      <c r="D83" s="117">
        <v>68456959</v>
      </c>
      <c r="E83" s="118">
        <v>0.056278327416437485</v>
      </c>
      <c r="F83" s="119">
        <v>249555.97283691764</v>
      </c>
      <c r="G83" s="142">
        <v>83185</v>
      </c>
      <c r="H83" s="124">
        <f t="shared" si="3"/>
        <v>83185</v>
      </c>
      <c r="I83" s="125">
        <f t="shared" si="4"/>
        <v>83185.97283691764</v>
      </c>
      <c r="J83" s="122"/>
    </row>
    <row r="84" spans="1:10" s="123" customFormat="1" ht="12.75">
      <c r="A84" s="116"/>
      <c r="B84" s="156">
        <f t="shared" si="5"/>
        <v>68</v>
      </c>
      <c r="C84" s="38" t="s">
        <v>84</v>
      </c>
      <c r="D84" s="117">
        <v>113556279</v>
      </c>
      <c r="E84" s="118">
        <v>0.09335438709385739</v>
      </c>
      <c r="F84" s="119">
        <v>413962.9935589958</v>
      </c>
      <c r="G84" s="142">
        <v>137988</v>
      </c>
      <c r="H84" s="124">
        <f t="shared" si="3"/>
        <v>137988</v>
      </c>
      <c r="I84" s="125">
        <f t="shared" si="4"/>
        <v>137986.99355899577</v>
      </c>
      <c r="J84" s="122"/>
    </row>
    <row r="85" spans="1:10" s="123" customFormat="1" ht="12.75">
      <c r="A85" s="116"/>
      <c r="B85" s="156">
        <f t="shared" si="5"/>
        <v>69</v>
      </c>
      <c r="C85" s="38" t="s">
        <v>85</v>
      </c>
      <c r="D85" s="117">
        <v>141519333</v>
      </c>
      <c r="E85" s="118">
        <v>0.11634275718163069</v>
      </c>
      <c r="F85" s="119">
        <v>515900.7256230401</v>
      </c>
      <c r="G85" s="142">
        <v>171967</v>
      </c>
      <c r="H85" s="124">
        <f t="shared" si="3"/>
        <v>171967</v>
      </c>
      <c r="I85" s="125">
        <f t="shared" si="4"/>
        <v>171966.7256230401</v>
      </c>
      <c r="J85" s="122"/>
    </row>
    <row r="86" spans="1:10" s="123" customFormat="1" ht="12.75">
      <c r="A86" s="116"/>
      <c r="B86" s="156">
        <f t="shared" si="5"/>
        <v>70</v>
      </c>
      <c r="C86" s="38" t="s">
        <v>86</v>
      </c>
      <c r="D86" s="117">
        <v>2954596</v>
      </c>
      <c r="E86" s="118">
        <v>0.002428967390609573</v>
      </c>
      <c r="F86" s="119">
        <v>10770.812637471457</v>
      </c>
      <c r="G86" s="142">
        <v>3590</v>
      </c>
      <c r="H86" s="124">
        <f t="shared" si="3"/>
        <v>3590</v>
      </c>
      <c r="I86" s="125">
        <f t="shared" si="4"/>
        <v>3590.8126374714575</v>
      </c>
      <c r="J86" s="122"/>
    </row>
    <row r="87" spans="1:10" s="123" customFormat="1" ht="12.75">
      <c r="A87" s="116"/>
      <c r="B87" s="156">
        <f t="shared" si="5"/>
        <v>71</v>
      </c>
      <c r="C87" s="38" t="s">
        <v>87</v>
      </c>
      <c r="D87" s="117">
        <v>16290708</v>
      </c>
      <c r="E87" s="118">
        <v>0.01339255806951018</v>
      </c>
      <c r="F87" s="119">
        <v>59386.854784802184</v>
      </c>
      <c r="G87" s="142">
        <v>19796</v>
      </c>
      <c r="H87" s="124">
        <f t="shared" si="3"/>
        <v>19796</v>
      </c>
      <c r="I87" s="125">
        <f t="shared" si="4"/>
        <v>19794.854784802184</v>
      </c>
      <c r="J87" s="122"/>
    </row>
    <row r="88" spans="1:10" s="123" customFormat="1" ht="12.75">
      <c r="A88" s="116"/>
      <c r="B88" s="156">
        <f t="shared" si="5"/>
        <v>72</v>
      </c>
      <c r="C88" s="38" t="s">
        <v>88</v>
      </c>
      <c r="D88" s="117">
        <v>19002138</v>
      </c>
      <c r="E88" s="118">
        <v>0.015621619183760831</v>
      </c>
      <c r="F88" s="119">
        <v>69271.2195201566</v>
      </c>
      <c r="G88" s="142">
        <v>23090</v>
      </c>
      <c r="H88" s="124">
        <f t="shared" si="3"/>
        <v>23090</v>
      </c>
      <c r="I88" s="125">
        <f t="shared" si="4"/>
        <v>23091.219520156606</v>
      </c>
      <c r="J88" s="122"/>
    </row>
    <row r="89" spans="1:10" s="123" customFormat="1" ht="12.75">
      <c r="A89" s="116"/>
      <c r="B89" s="156">
        <f t="shared" si="5"/>
        <v>73</v>
      </c>
      <c r="C89" s="38" t="s">
        <v>89</v>
      </c>
      <c r="D89" s="117">
        <v>85318991</v>
      </c>
      <c r="E89" s="118">
        <v>0.07014056978981616</v>
      </c>
      <c r="F89" s="119">
        <v>311025.5569557102</v>
      </c>
      <c r="G89" s="142">
        <v>103675</v>
      </c>
      <c r="H89" s="124">
        <f t="shared" si="3"/>
        <v>103675</v>
      </c>
      <c r="I89" s="125">
        <f t="shared" si="4"/>
        <v>103675.55695571023</v>
      </c>
      <c r="J89" s="122"/>
    </row>
    <row r="90" spans="1:10" s="123" customFormat="1" ht="12.75">
      <c r="A90" s="116"/>
      <c r="B90" s="156">
        <f t="shared" si="5"/>
        <v>74</v>
      </c>
      <c r="C90" s="38" t="s">
        <v>90</v>
      </c>
      <c r="D90" s="117">
        <v>15735891</v>
      </c>
      <c r="E90" s="118">
        <v>0.01293644413692656</v>
      </c>
      <c r="F90" s="119">
        <v>57364.300785851396</v>
      </c>
      <c r="G90" s="142">
        <v>19121</v>
      </c>
      <c r="H90" s="124">
        <f t="shared" si="3"/>
        <v>19121</v>
      </c>
      <c r="I90" s="125">
        <f t="shared" si="4"/>
        <v>19122.300785851396</v>
      </c>
      <c r="J90" s="122"/>
    </row>
    <row r="91" spans="1:10" s="123" customFormat="1" ht="12.75">
      <c r="A91" s="116"/>
      <c r="B91" s="156">
        <f t="shared" si="5"/>
        <v>75</v>
      </c>
      <c r="C91" s="38" t="s">
        <v>91</v>
      </c>
      <c r="D91" s="117">
        <v>13498066</v>
      </c>
      <c r="E91" s="118">
        <v>0.011096732734457028</v>
      </c>
      <c r="F91" s="119">
        <v>49206.436295934815</v>
      </c>
      <c r="G91" s="142">
        <v>16402</v>
      </c>
      <c r="H91" s="124">
        <f t="shared" si="3"/>
        <v>16402</v>
      </c>
      <c r="I91" s="125">
        <f t="shared" si="4"/>
        <v>16402.436295934815</v>
      </c>
      <c r="J91" s="122"/>
    </row>
    <row r="92" spans="1:10" s="123" customFormat="1" ht="12.75">
      <c r="A92" s="116"/>
      <c r="B92" s="156">
        <f t="shared" si="5"/>
        <v>76</v>
      </c>
      <c r="C92" s="38" t="s">
        <v>92</v>
      </c>
      <c r="D92" s="117">
        <v>8909127</v>
      </c>
      <c r="E92" s="118">
        <v>0.007324175271948955</v>
      </c>
      <c r="F92" s="119">
        <v>32477.7186730227</v>
      </c>
      <c r="G92" s="142">
        <v>10826</v>
      </c>
      <c r="H92" s="124">
        <f t="shared" si="3"/>
        <v>10826</v>
      </c>
      <c r="I92" s="125">
        <f t="shared" si="4"/>
        <v>10825.7186730227</v>
      </c>
      <c r="J92" s="122"/>
    </row>
    <row r="93" spans="1:10" s="123" customFormat="1" ht="12.75">
      <c r="A93" s="116"/>
      <c r="B93" s="156">
        <f t="shared" si="5"/>
        <v>77</v>
      </c>
      <c r="C93" s="38" t="s">
        <v>93</v>
      </c>
      <c r="D93" s="117">
        <v>44308486</v>
      </c>
      <c r="E93" s="118">
        <v>0.036425916646905636</v>
      </c>
      <c r="F93" s="119">
        <v>161524.08009623893</v>
      </c>
      <c r="G93" s="142">
        <v>53841</v>
      </c>
      <c r="H93" s="124">
        <f t="shared" si="3"/>
        <v>53841</v>
      </c>
      <c r="I93" s="125">
        <f t="shared" si="4"/>
        <v>53842.08009623893</v>
      </c>
      <c r="J93" s="122"/>
    </row>
    <row r="94" spans="1:10" s="123" customFormat="1" ht="12.75">
      <c r="A94" s="116"/>
      <c r="B94" s="156">
        <f t="shared" si="5"/>
        <v>78</v>
      </c>
      <c r="C94" s="38" t="s">
        <v>94</v>
      </c>
      <c r="D94" s="117">
        <v>43797305</v>
      </c>
      <c r="E94" s="118">
        <v>0.03600567578158964</v>
      </c>
      <c r="F94" s="119">
        <v>159660.59866770005</v>
      </c>
      <c r="G94" s="142">
        <v>53220</v>
      </c>
      <c r="H94" s="124">
        <f t="shared" si="3"/>
        <v>53220</v>
      </c>
      <c r="I94" s="125">
        <f t="shared" si="4"/>
        <v>53220.59866770005</v>
      </c>
      <c r="J94" s="122"/>
    </row>
    <row r="95" spans="1:10" s="123" customFormat="1" ht="12.75">
      <c r="A95" s="116"/>
      <c r="B95" s="156">
        <f t="shared" si="5"/>
        <v>79</v>
      </c>
      <c r="C95" s="38" t="s">
        <v>95</v>
      </c>
      <c r="D95" s="117">
        <v>42498170</v>
      </c>
      <c r="E95" s="118">
        <v>0.034937659527929384</v>
      </c>
      <c r="F95" s="119">
        <v>154924.67549045975</v>
      </c>
      <c r="G95" s="142">
        <v>51642</v>
      </c>
      <c r="H95" s="124">
        <f t="shared" si="3"/>
        <v>51642</v>
      </c>
      <c r="I95" s="125">
        <f t="shared" si="4"/>
        <v>51640.67549045975</v>
      </c>
      <c r="J95" s="122"/>
    </row>
    <row r="96" spans="1:10" s="123" customFormat="1" ht="25.5">
      <c r="A96" s="116"/>
      <c r="B96" s="156">
        <f t="shared" si="5"/>
        <v>80</v>
      </c>
      <c r="C96" s="38" t="s">
        <v>131</v>
      </c>
      <c r="D96" s="117">
        <v>22068181</v>
      </c>
      <c r="E96" s="118">
        <v>0.018142206927468176</v>
      </c>
      <c r="F96" s="119">
        <v>80448.30589387094</v>
      </c>
      <c r="G96" s="142">
        <v>26816</v>
      </c>
      <c r="H96" s="124">
        <f t="shared" si="3"/>
        <v>26816</v>
      </c>
      <c r="I96" s="125">
        <f t="shared" si="4"/>
        <v>26816.305893870944</v>
      </c>
      <c r="J96" s="122"/>
    </row>
    <row r="97" spans="1:10" s="123" customFormat="1" ht="12.75">
      <c r="A97" s="116"/>
      <c r="B97" s="156">
        <f t="shared" si="5"/>
        <v>81</v>
      </c>
      <c r="C97" s="38" t="s">
        <v>96</v>
      </c>
      <c r="D97" s="117">
        <v>81169953</v>
      </c>
      <c r="E97" s="118">
        <v>0.06672965404891623</v>
      </c>
      <c r="F97" s="119">
        <v>295900.47355217574</v>
      </c>
      <c r="G97" s="142">
        <v>98633</v>
      </c>
      <c r="H97" s="124">
        <f t="shared" si="3"/>
        <v>98633</v>
      </c>
      <c r="I97" s="125">
        <f t="shared" si="4"/>
        <v>98634.47355217574</v>
      </c>
      <c r="J97" s="122"/>
    </row>
    <row r="98" spans="1:10" s="123" customFormat="1" ht="12.75">
      <c r="A98" s="116"/>
      <c r="B98" s="156">
        <f t="shared" si="5"/>
        <v>82</v>
      </c>
      <c r="C98" s="38" t="s">
        <v>97</v>
      </c>
      <c r="D98" s="117">
        <v>17124423</v>
      </c>
      <c r="E98" s="118">
        <v>0.014077953483320412</v>
      </c>
      <c r="F98" s="119">
        <v>62426.11567124808</v>
      </c>
      <c r="G98" s="142">
        <v>20809</v>
      </c>
      <c r="H98" s="124">
        <f t="shared" si="3"/>
        <v>20809</v>
      </c>
      <c r="I98" s="125">
        <f t="shared" si="4"/>
        <v>20808.11567124808</v>
      </c>
      <c r="J98" s="122"/>
    </row>
    <row r="99" spans="1:10" s="123" customFormat="1" ht="12.75">
      <c r="A99" s="116"/>
      <c r="B99" s="156">
        <f t="shared" si="5"/>
        <v>83</v>
      </c>
      <c r="C99" s="38" t="s">
        <v>27</v>
      </c>
      <c r="D99" s="117">
        <v>85276407</v>
      </c>
      <c r="E99" s="118">
        <v>0.07010556156961897</v>
      </c>
      <c r="F99" s="119">
        <v>310870.31939180836</v>
      </c>
      <c r="G99" s="142">
        <v>103623</v>
      </c>
      <c r="H99" s="124">
        <f t="shared" si="3"/>
        <v>103623</v>
      </c>
      <c r="I99" s="125">
        <f t="shared" si="4"/>
        <v>103624.31939180836</v>
      </c>
      <c r="J99" s="122"/>
    </row>
    <row r="100" spans="1:10" s="123" customFormat="1" ht="12.75">
      <c r="A100" s="116"/>
      <c r="B100" s="156">
        <f t="shared" si="5"/>
        <v>84</v>
      </c>
      <c r="C100" s="38" t="s">
        <v>28</v>
      </c>
      <c r="D100" s="117">
        <v>373772844</v>
      </c>
      <c r="E100" s="118">
        <v>0.30727789842381126</v>
      </c>
      <c r="F100" s="119">
        <v>1362567.7661849023</v>
      </c>
      <c r="G100" s="142">
        <v>454189</v>
      </c>
      <c r="H100" s="124">
        <f t="shared" si="3"/>
        <v>454189</v>
      </c>
      <c r="I100" s="125">
        <f t="shared" si="4"/>
        <v>454189.7661849023</v>
      </c>
      <c r="J100" s="122"/>
    </row>
    <row r="101" spans="1:10" s="123" customFormat="1" ht="12.75">
      <c r="A101" s="116"/>
      <c r="B101" s="156">
        <f t="shared" si="5"/>
        <v>85</v>
      </c>
      <c r="C101" s="38" t="s">
        <v>51</v>
      </c>
      <c r="D101" s="117">
        <v>26353161</v>
      </c>
      <c r="E101" s="118">
        <v>0.02166488031138063</v>
      </c>
      <c r="F101" s="119">
        <v>96068.95817097159</v>
      </c>
      <c r="G101" s="142">
        <v>32023</v>
      </c>
      <c r="H101" s="124">
        <f t="shared" si="3"/>
        <v>32023</v>
      </c>
      <c r="I101" s="125">
        <f t="shared" si="4"/>
        <v>32022.958170971586</v>
      </c>
      <c r="J101" s="122"/>
    </row>
    <row r="102" spans="1:10" s="123" customFormat="1" ht="12.75">
      <c r="A102" s="116"/>
      <c r="B102" s="156">
        <f t="shared" si="5"/>
        <v>86</v>
      </c>
      <c r="C102" s="38" t="s">
        <v>29</v>
      </c>
      <c r="D102" s="117">
        <v>1166666441</v>
      </c>
      <c r="E102" s="118">
        <v>0.9591141194625348</v>
      </c>
      <c r="F102" s="119">
        <v>4253016.536418735</v>
      </c>
      <c r="G102" s="142">
        <v>1417672</v>
      </c>
      <c r="H102" s="124">
        <f t="shared" si="3"/>
        <v>1417672</v>
      </c>
      <c r="I102" s="125">
        <f t="shared" si="4"/>
        <v>1417672.536418735</v>
      </c>
      <c r="J102" s="122"/>
    </row>
    <row r="103" spans="1:10" s="123" customFormat="1" ht="12.75">
      <c r="A103" s="116"/>
      <c r="B103" s="156">
        <f t="shared" si="5"/>
        <v>87</v>
      </c>
      <c r="C103" s="38" t="s">
        <v>30</v>
      </c>
      <c r="D103" s="117">
        <v>1317205967</v>
      </c>
      <c r="E103" s="118">
        <v>1.0828723590498837</v>
      </c>
      <c r="F103" s="119">
        <v>4801799.8655370865</v>
      </c>
      <c r="G103" s="142">
        <v>1600600</v>
      </c>
      <c r="H103" s="124">
        <f t="shared" si="3"/>
        <v>1600600</v>
      </c>
      <c r="I103" s="125">
        <f t="shared" si="4"/>
        <v>1600599.8655370865</v>
      </c>
      <c r="J103" s="122"/>
    </row>
    <row r="104" spans="1:10" s="123" customFormat="1" ht="25.5">
      <c r="A104" s="116"/>
      <c r="B104" s="156">
        <f t="shared" si="5"/>
        <v>88</v>
      </c>
      <c r="C104" s="38" t="s">
        <v>132</v>
      </c>
      <c r="D104" s="117">
        <v>544901619</v>
      </c>
      <c r="E104" s="118">
        <v>0.447962517935231</v>
      </c>
      <c r="F104" s="119">
        <v>1986408.0382237902</v>
      </c>
      <c r="G104" s="142">
        <v>662136</v>
      </c>
      <c r="H104" s="124">
        <f t="shared" si="3"/>
        <v>662136</v>
      </c>
      <c r="I104" s="125">
        <f t="shared" si="4"/>
        <v>662136.0382237902</v>
      </c>
      <c r="J104" s="122"/>
    </row>
    <row r="105" spans="1:10" s="123" customFormat="1" ht="12.75">
      <c r="A105" s="116"/>
      <c r="B105" s="156">
        <f t="shared" si="5"/>
        <v>89</v>
      </c>
      <c r="C105" s="38" t="s">
        <v>52</v>
      </c>
      <c r="D105" s="117">
        <v>1366866902</v>
      </c>
      <c r="E105" s="118">
        <v>1.1236985131847235</v>
      </c>
      <c r="F105" s="119">
        <v>4982835.995785231</v>
      </c>
      <c r="G105" s="142">
        <v>1660945</v>
      </c>
      <c r="H105" s="124">
        <f t="shared" si="3"/>
        <v>1660945</v>
      </c>
      <c r="I105" s="125">
        <f t="shared" si="4"/>
        <v>1660945.9957852308</v>
      </c>
      <c r="J105" s="122"/>
    </row>
    <row r="106" spans="1:10" s="123" customFormat="1" ht="12.75">
      <c r="A106" s="116"/>
      <c r="B106" s="156">
        <f t="shared" si="5"/>
        <v>90</v>
      </c>
      <c r="C106" s="38" t="s">
        <v>133</v>
      </c>
      <c r="D106" s="117">
        <v>427046963</v>
      </c>
      <c r="E106" s="118">
        <v>0.3510744438108807</v>
      </c>
      <c r="F106" s="119">
        <v>1556775.5543817857</v>
      </c>
      <c r="G106" s="142">
        <v>518925</v>
      </c>
      <c r="H106" s="124">
        <f t="shared" si="3"/>
        <v>518925</v>
      </c>
      <c r="I106" s="125">
        <f t="shared" si="4"/>
        <v>518925.5543817857</v>
      </c>
      <c r="J106" s="122"/>
    </row>
    <row r="107" spans="1:10" s="123" customFormat="1" ht="12.75">
      <c r="A107" s="116"/>
      <c r="B107" s="156">
        <f t="shared" si="5"/>
        <v>91</v>
      </c>
      <c r="C107" s="38" t="s">
        <v>31</v>
      </c>
      <c r="D107" s="117">
        <v>600987082</v>
      </c>
      <c r="E107" s="118">
        <v>0.49407026353369515</v>
      </c>
      <c r="F107" s="119">
        <v>2190864.4219929543</v>
      </c>
      <c r="G107" s="142">
        <v>730288</v>
      </c>
      <c r="H107" s="124">
        <f t="shared" si="3"/>
        <v>730288</v>
      </c>
      <c r="I107" s="125">
        <f t="shared" si="4"/>
        <v>730288.4219929543</v>
      </c>
      <c r="J107" s="122"/>
    </row>
    <row r="108" spans="1:10" s="123" customFormat="1" ht="12.75">
      <c r="A108" s="116"/>
      <c r="B108" s="156">
        <f t="shared" si="5"/>
        <v>92</v>
      </c>
      <c r="C108" s="38" t="s">
        <v>109</v>
      </c>
      <c r="D108" s="117">
        <v>1622849569</v>
      </c>
      <c r="E108" s="118">
        <v>1.3341413455395597</v>
      </c>
      <c r="F108" s="119">
        <v>5916006.332676383</v>
      </c>
      <c r="G108" s="142">
        <v>1972002</v>
      </c>
      <c r="H108" s="124">
        <f t="shared" si="3"/>
        <v>1972002</v>
      </c>
      <c r="I108" s="125">
        <f t="shared" si="4"/>
        <v>1972002.3326763827</v>
      </c>
      <c r="J108" s="122"/>
    </row>
    <row r="109" spans="1:10" s="123" customFormat="1" ht="12.75">
      <c r="A109" s="116"/>
      <c r="B109" s="156">
        <f t="shared" si="5"/>
        <v>93</v>
      </c>
      <c r="C109" s="38" t="s">
        <v>32</v>
      </c>
      <c r="D109" s="117">
        <v>1533849195</v>
      </c>
      <c r="E109" s="118">
        <v>1.2609743182376691</v>
      </c>
      <c r="F109" s="119">
        <v>5591560.502174044</v>
      </c>
      <c r="G109" s="142">
        <v>1863854</v>
      </c>
      <c r="H109" s="124">
        <f t="shared" si="3"/>
        <v>1863854</v>
      </c>
      <c r="I109" s="125">
        <f t="shared" si="4"/>
        <v>1863852.502174044</v>
      </c>
      <c r="J109" s="122"/>
    </row>
    <row r="110" spans="1:10" s="123" customFormat="1" ht="12.75">
      <c r="A110" s="116"/>
      <c r="B110" s="156">
        <f t="shared" si="5"/>
        <v>94</v>
      </c>
      <c r="C110" s="38" t="s">
        <v>134</v>
      </c>
      <c r="D110" s="117">
        <v>678017200</v>
      </c>
      <c r="E110" s="118">
        <v>0.5573965676093818</v>
      </c>
      <c r="F110" s="119">
        <v>2471673.361157672</v>
      </c>
      <c r="G110" s="142">
        <v>823891</v>
      </c>
      <c r="H110" s="124">
        <f t="shared" si="3"/>
        <v>823891</v>
      </c>
      <c r="I110" s="125">
        <f t="shared" si="4"/>
        <v>823891.361157672</v>
      </c>
      <c r="J110" s="122"/>
    </row>
    <row r="111" spans="1:10" s="123" customFormat="1" ht="12.75">
      <c r="A111" s="116"/>
      <c r="B111" s="156">
        <f t="shared" si="5"/>
        <v>95</v>
      </c>
      <c r="C111" s="38" t="s">
        <v>33</v>
      </c>
      <c r="D111" s="117">
        <v>608243386</v>
      </c>
      <c r="E111" s="118">
        <v>0.5000356563631547</v>
      </c>
      <c r="F111" s="119">
        <v>2217316.867885569</v>
      </c>
      <c r="G111" s="142">
        <v>739106</v>
      </c>
      <c r="H111" s="124">
        <f t="shared" si="3"/>
        <v>739106</v>
      </c>
      <c r="I111" s="125">
        <f t="shared" si="4"/>
        <v>739104.8678855691</v>
      </c>
      <c r="J111" s="122"/>
    </row>
    <row r="112" spans="1:10" s="123" customFormat="1" ht="12.75">
      <c r="A112" s="116"/>
      <c r="B112" s="156">
        <f t="shared" si="5"/>
        <v>96</v>
      </c>
      <c r="C112" s="38" t="s">
        <v>34</v>
      </c>
      <c r="D112" s="117">
        <v>670751332</v>
      </c>
      <c r="E112" s="118">
        <v>0.5514233122348827</v>
      </c>
      <c r="F112" s="119">
        <v>2445186.050243896</v>
      </c>
      <c r="G112" s="142">
        <v>815062</v>
      </c>
      <c r="H112" s="124">
        <f t="shared" si="3"/>
        <v>815062</v>
      </c>
      <c r="I112" s="125">
        <f t="shared" si="4"/>
        <v>815062.050243896</v>
      </c>
      <c r="J112" s="122"/>
    </row>
    <row r="113" spans="1:10" s="123" customFormat="1" ht="12.75">
      <c r="A113" s="116"/>
      <c r="B113" s="156">
        <f t="shared" si="5"/>
        <v>97</v>
      </c>
      <c r="C113" s="38" t="s">
        <v>35</v>
      </c>
      <c r="D113" s="117">
        <v>852354724</v>
      </c>
      <c r="E113" s="118">
        <v>0.7007190931782291</v>
      </c>
      <c r="F113" s="119">
        <v>3107210.9462233405</v>
      </c>
      <c r="G113" s="142">
        <v>1035737</v>
      </c>
      <c r="H113" s="124">
        <f t="shared" si="3"/>
        <v>1035737</v>
      </c>
      <c r="I113" s="125">
        <f t="shared" si="4"/>
        <v>1035736.9462233405</v>
      </c>
      <c r="J113" s="122"/>
    </row>
    <row r="114" spans="1:10" s="123" customFormat="1" ht="12.75">
      <c r="A114" s="116"/>
      <c r="B114" s="156">
        <f t="shared" si="5"/>
        <v>98</v>
      </c>
      <c r="C114" s="38" t="s">
        <v>53</v>
      </c>
      <c r="D114" s="117">
        <v>527241063</v>
      </c>
      <c r="E114" s="118">
        <v>0.433443810597905</v>
      </c>
      <c r="F114" s="119">
        <v>1922027.4800190232</v>
      </c>
      <c r="G114" s="142">
        <v>640676</v>
      </c>
      <c r="H114" s="124">
        <f t="shared" si="3"/>
        <v>640676</v>
      </c>
      <c r="I114" s="125">
        <f t="shared" si="4"/>
        <v>640675.4800190232</v>
      </c>
      <c r="J114" s="122"/>
    </row>
    <row r="115" spans="1:10" s="123" customFormat="1" ht="12.75">
      <c r="A115" s="116"/>
      <c r="B115" s="156">
        <f t="shared" si="5"/>
        <v>99</v>
      </c>
      <c r="C115" s="38" t="s">
        <v>54</v>
      </c>
      <c r="D115" s="117">
        <v>347458639</v>
      </c>
      <c r="E115" s="118">
        <v>0.285645043761172</v>
      </c>
      <c r="F115" s="119">
        <v>1266640.8199089938</v>
      </c>
      <c r="G115" s="142">
        <v>422214</v>
      </c>
      <c r="H115" s="124">
        <f t="shared" si="3"/>
        <v>422214</v>
      </c>
      <c r="I115" s="125">
        <f t="shared" si="4"/>
        <v>422212.8199089938</v>
      </c>
      <c r="J115" s="122"/>
    </row>
    <row r="116" spans="1:10" s="123" customFormat="1" ht="12.75">
      <c r="A116" s="116"/>
      <c r="B116" s="156">
        <f t="shared" si="5"/>
        <v>100</v>
      </c>
      <c r="C116" s="38" t="s">
        <v>36</v>
      </c>
      <c r="D116" s="117">
        <v>1234273027</v>
      </c>
      <c r="E116" s="118">
        <v>1.0146933569570828</v>
      </c>
      <c r="F116" s="119">
        <v>4499472.522572206</v>
      </c>
      <c r="G116" s="142">
        <v>1499824</v>
      </c>
      <c r="H116" s="124">
        <f t="shared" si="3"/>
        <v>1499824</v>
      </c>
      <c r="I116" s="125">
        <f t="shared" si="4"/>
        <v>1499824.5225722063</v>
      </c>
      <c r="J116" s="122"/>
    </row>
    <row r="117" spans="1:10" s="123" customFormat="1" ht="12.75">
      <c r="A117" s="116"/>
      <c r="B117" s="156">
        <f t="shared" si="5"/>
        <v>101</v>
      </c>
      <c r="C117" s="38" t="s">
        <v>160</v>
      </c>
      <c r="D117" s="117">
        <v>384464909</v>
      </c>
      <c r="E117" s="118">
        <v>0.3160678234163578</v>
      </c>
      <c r="F117" s="119">
        <v>1401545.084512913</v>
      </c>
      <c r="G117" s="142">
        <v>467182</v>
      </c>
      <c r="H117" s="124">
        <f t="shared" si="3"/>
        <v>467182</v>
      </c>
      <c r="I117" s="125">
        <f t="shared" si="4"/>
        <v>467181.0845129129</v>
      </c>
      <c r="J117" s="122"/>
    </row>
    <row r="118" spans="1:10" s="123" customFormat="1" ht="12.75">
      <c r="A118" s="116"/>
      <c r="B118" s="156">
        <f t="shared" si="5"/>
        <v>102</v>
      </c>
      <c r="C118" s="38" t="s">
        <v>37</v>
      </c>
      <c r="D118" s="117">
        <v>1092338740</v>
      </c>
      <c r="E118" s="118">
        <v>0.8980094669320439</v>
      </c>
      <c r="F118" s="119">
        <v>3982059.1056075515</v>
      </c>
      <c r="G118" s="142">
        <v>1327353</v>
      </c>
      <c r="H118" s="124">
        <f t="shared" si="3"/>
        <v>1327353</v>
      </c>
      <c r="I118" s="125">
        <f t="shared" si="4"/>
        <v>1327353.1056075515</v>
      </c>
      <c r="J118" s="122"/>
    </row>
    <row r="119" spans="1:10" s="123" customFormat="1" ht="12.75">
      <c r="A119" s="116"/>
      <c r="B119" s="156">
        <f t="shared" si="5"/>
        <v>103</v>
      </c>
      <c r="C119" s="38" t="s">
        <v>38</v>
      </c>
      <c r="D119" s="117">
        <v>4706012459</v>
      </c>
      <c r="E119" s="118">
        <v>3.8688033161601014</v>
      </c>
      <c r="F119" s="119">
        <v>17155502.29726681</v>
      </c>
      <c r="G119" s="142">
        <v>5718501</v>
      </c>
      <c r="H119" s="124">
        <f t="shared" si="3"/>
        <v>5718501</v>
      </c>
      <c r="I119" s="125">
        <f t="shared" si="4"/>
        <v>5718500.297266811</v>
      </c>
      <c r="J119" s="122"/>
    </row>
    <row r="120" spans="1:10" s="123" customFormat="1" ht="12.75">
      <c r="A120" s="116"/>
      <c r="B120" s="156">
        <f t="shared" si="5"/>
        <v>104</v>
      </c>
      <c r="C120" s="38" t="s">
        <v>39</v>
      </c>
      <c r="D120" s="117">
        <v>771413695</v>
      </c>
      <c r="E120" s="118">
        <v>0.6341776370863018</v>
      </c>
      <c r="F120" s="119">
        <v>2812145.0021676575</v>
      </c>
      <c r="G120" s="142">
        <v>937382</v>
      </c>
      <c r="H120" s="124">
        <f t="shared" si="3"/>
        <v>937382</v>
      </c>
      <c r="I120" s="125">
        <f t="shared" si="4"/>
        <v>937381.0021676575</v>
      </c>
      <c r="J120" s="122"/>
    </row>
    <row r="121" spans="1:10" s="123" customFormat="1" ht="12.75">
      <c r="A121" s="116"/>
      <c r="B121" s="156">
        <f t="shared" si="5"/>
        <v>105</v>
      </c>
      <c r="C121" s="38" t="s">
        <v>40</v>
      </c>
      <c r="D121" s="117">
        <v>1029066590</v>
      </c>
      <c r="E121" s="118">
        <v>0.8459935604988944</v>
      </c>
      <c r="F121" s="119">
        <v>3751404.060782476</v>
      </c>
      <c r="G121" s="142">
        <v>1250468</v>
      </c>
      <c r="H121" s="124">
        <f t="shared" si="3"/>
        <v>1250468</v>
      </c>
      <c r="I121" s="125">
        <f t="shared" si="4"/>
        <v>1250468.0607824759</v>
      </c>
      <c r="J121" s="122"/>
    </row>
    <row r="122" spans="1:10" s="123" customFormat="1" ht="12.75">
      <c r="A122" s="116"/>
      <c r="B122" s="156">
        <f t="shared" si="5"/>
        <v>106</v>
      </c>
      <c r="C122" s="38" t="s">
        <v>41</v>
      </c>
      <c r="D122" s="117">
        <v>162003713</v>
      </c>
      <c r="E122" s="118">
        <v>0.13318292451308814</v>
      </c>
      <c r="F122" s="119">
        <v>590575.3745343522</v>
      </c>
      <c r="G122" s="142">
        <v>196858</v>
      </c>
      <c r="H122" s="124">
        <f t="shared" si="3"/>
        <v>196858</v>
      </c>
      <c r="I122" s="125">
        <f t="shared" si="4"/>
        <v>196859.37453435222</v>
      </c>
      <c r="J122" s="122"/>
    </row>
    <row r="123" spans="1:10" s="123" customFormat="1" ht="12.75">
      <c r="A123" s="116"/>
      <c r="B123" s="156">
        <f t="shared" si="5"/>
        <v>107</v>
      </c>
      <c r="C123" s="38" t="s">
        <v>55</v>
      </c>
      <c r="D123" s="117">
        <v>1184354585</v>
      </c>
      <c r="E123" s="118">
        <v>0.9736555068388145</v>
      </c>
      <c r="F123" s="119">
        <v>4317497.665117418</v>
      </c>
      <c r="G123" s="142">
        <v>1439166</v>
      </c>
      <c r="H123" s="124">
        <f t="shared" si="3"/>
        <v>1439166</v>
      </c>
      <c r="I123" s="125">
        <f t="shared" si="4"/>
        <v>1439165.6651174184</v>
      </c>
      <c r="J123" s="122"/>
    </row>
    <row r="124" spans="1:10" s="123" customFormat="1" ht="12.75">
      <c r="A124" s="116"/>
      <c r="B124" s="156">
        <f t="shared" si="5"/>
        <v>108</v>
      </c>
      <c r="C124" s="129" t="s">
        <v>42</v>
      </c>
      <c r="D124" s="130">
        <v>19298658888.88889</v>
      </c>
      <c r="E124" s="131">
        <v>15.865388406268977</v>
      </c>
      <c r="F124" s="119">
        <v>70352169.652533</v>
      </c>
      <c r="G124" s="142">
        <v>23450723</v>
      </c>
      <c r="H124" s="124">
        <f t="shared" si="3"/>
        <v>23450723</v>
      </c>
      <c r="I124" s="125">
        <f t="shared" si="4"/>
        <v>23450723.652532995</v>
      </c>
      <c r="J124" s="122"/>
    </row>
    <row r="125" spans="1:10" s="123" customFormat="1" ht="12.75">
      <c r="A125" s="116"/>
      <c r="B125" s="156">
        <f t="shared" si="5"/>
        <v>109</v>
      </c>
      <c r="C125" s="129" t="s">
        <v>56</v>
      </c>
      <c r="D125" s="130">
        <v>15625444458.888891</v>
      </c>
      <c r="E125" s="131">
        <v>12.845646259056116</v>
      </c>
      <c r="F125" s="119">
        <v>56961674.16591264</v>
      </c>
      <c r="G125" s="142">
        <v>18987225</v>
      </c>
      <c r="H125" s="124">
        <f t="shared" si="3"/>
        <v>18987225</v>
      </c>
      <c r="I125" s="125">
        <f t="shared" si="4"/>
        <v>18987224.165912643</v>
      </c>
      <c r="J125" s="122"/>
    </row>
    <row r="126" spans="1:10" s="123" customFormat="1" ht="12.75">
      <c r="A126" s="116"/>
      <c r="B126" s="156">
        <f t="shared" si="5"/>
        <v>110</v>
      </c>
      <c r="C126" s="38" t="s">
        <v>57</v>
      </c>
      <c r="D126" s="117">
        <v>379767798</v>
      </c>
      <c r="E126" s="118">
        <v>0.31220633797162234</v>
      </c>
      <c r="F126" s="119">
        <v>1384422.0319810587</v>
      </c>
      <c r="G126" s="142">
        <v>461474</v>
      </c>
      <c r="H126" s="124">
        <f t="shared" si="3"/>
        <v>461474</v>
      </c>
      <c r="I126" s="125">
        <f t="shared" si="4"/>
        <v>461474.03198105865</v>
      </c>
      <c r="J126" s="122"/>
    </row>
    <row r="127" spans="1:10" s="123" customFormat="1" ht="12.75">
      <c r="A127" s="116"/>
      <c r="B127" s="156">
        <f t="shared" si="5"/>
        <v>111</v>
      </c>
      <c r="C127" s="38" t="s">
        <v>58</v>
      </c>
      <c r="D127" s="117">
        <v>160369336</v>
      </c>
      <c r="E127" s="118">
        <v>0.13183930648985848</v>
      </c>
      <c r="F127" s="119">
        <v>584617.3456038344</v>
      </c>
      <c r="G127" s="142">
        <v>194872</v>
      </c>
      <c r="H127" s="124">
        <f t="shared" si="3"/>
        <v>194872</v>
      </c>
      <c r="I127" s="125">
        <f t="shared" si="4"/>
        <v>194873.34560383437</v>
      </c>
      <c r="J127" s="122"/>
    </row>
    <row r="128" spans="1:10" s="123" customFormat="1" ht="12.75">
      <c r="A128" s="116"/>
      <c r="B128" s="156">
        <f t="shared" si="5"/>
        <v>112</v>
      </c>
      <c r="C128" s="38" t="s">
        <v>135</v>
      </c>
      <c r="D128" s="117">
        <v>1542489</v>
      </c>
      <c r="E128" s="118">
        <v>0.0012680770844386068</v>
      </c>
      <c r="F128" s="119">
        <v>5623.056422726056</v>
      </c>
      <c r="G128" s="142">
        <v>1874</v>
      </c>
      <c r="H128" s="124">
        <f t="shared" si="3"/>
        <v>1874</v>
      </c>
      <c r="I128" s="125">
        <f t="shared" si="4"/>
        <v>1875.0564227260556</v>
      </c>
      <c r="J128" s="122"/>
    </row>
    <row r="129" spans="1:10" s="123" customFormat="1" ht="12.75">
      <c r="A129" s="116"/>
      <c r="B129" s="156">
        <f t="shared" si="5"/>
        <v>113</v>
      </c>
      <c r="C129" s="38" t="s">
        <v>110</v>
      </c>
      <c r="D129" s="117">
        <v>510370794</v>
      </c>
      <c r="E129" s="118">
        <v>0.41957479660350044</v>
      </c>
      <c r="F129" s="119">
        <v>1860527.8683825275</v>
      </c>
      <c r="G129" s="142">
        <v>620176</v>
      </c>
      <c r="H129" s="124">
        <f t="shared" si="3"/>
        <v>620176</v>
      </c>
      <c r="I129" s="125">
        <f t="shared" si="4"/>
        <v>620175.8683825275</v>
      </c>
      <c r="J129" s="122"/>
    </row>
    <row r="130" spans="1:10" s="123" customFormat="1" ht="12.75">
      <c r="A130" s="116"/>
      <c r="B130" s="156">
        <f t="shared" si="5"/>
        <v>114</v>
      </c>
      <c r="C130" s="38" t="s">
        <v>136</v>
      </c>
      <c r="D130" s="117">
        <v>12377</v>
      </c>
      <c r="E130" s="118">
        <v>1.0175106645231595E-05</v>
      </c>
      <c r="F130" s="119">
        <v>0</v>
      </c>
      <c r="G130" s="142"/>
      <c r="H130" s="124">
        <f t="shared" si="3"/>
        <v>0</v>
      </c>
      <c r="I130" s="125">
        <f t="shared" si="4"/>
        <v>0</v>
      </c>
      <c r="J130" s="122"/>
    </row>
    <row r="131" spans="1:10" s="123" customFormat="1" ht="12.75">
      <c r="A131" s="116"/>
      <c r="B131" s="156">
        <f t="shared" si="5"/>
        <v>115</v>
      </c>
      <c r="C131" s="38" t="s">
        <v>113</v>
      </c>
      <c r="D131" s="117">
        <v>6465883040</v>
      </c>
      <c r="E131" s="118">
        <v>5.3155893582931455</v>
      </c>
      <c r="F131" s="119">
        <v>23571010.980737932</v>
      </c>
      <c r="G131" s="142">
        <v>7857004</v>
      </c>
      <c r="H131" s="124">
        <f t="shared" si="3"/>
        <v>7857004</v>
      </c>
      <c r="I131" s="125">
        <f t="shared" si="4"/>
        <v>7857002.980737932</v>
      </c>
      <c r="J131" s="122"/>
    </row>
    <row r="132" spans="1:10" s="123" customFormat="1" ht="12.75">
      <c r="A132" s="116"/>
      <c r="B132" s="156">
        <f t="shared" si="5"/>
        <v>116</v>
      </c>
      <c r="C132" s="38" t="s">
        <v>111</v>
      </c>
      <c r="D132" s="117">
        <v>1649497747</v>
      </c>
      <c r="E132" s="118">
        <v>1.356048758729437</v>
      </c>
      <c r="F132" s="119">
        <v>6013150.75863783</v>
      </c>
      <c r="G132" s="142">
        <v>2004384</v>
      </c>
      <c r="H132" s="124">
        <f t="shared" si="3"/>
        <v>2004384</v>
      </c>
      <c r="I132" s="125">
        <f t="shared" si="4"/>
        <v>2004382.7586378297</v>
      </c>
      <c r="J132" s="122"/>
    </row>
    <row r="133" spans="1:10" s="123" customFormat="1" ht="12.75">
      <c r="A133" s="116"/>
      <c r="B133" s="156">
        <f t="shared" si="5"/>
        <v>117</v>
      </c>
      <c r="C133" s="38" t="s">
        <v>112</v>
      </c>
      <c r="D133" s="117">
        <v>1815684647</v>
      </c>
      <c r="E133" s="118">
        <v>1.4926706728071975</v>
      </c>
      <c r="F133" s="119">
        <v>6618975.704824113</v>
      </c>
      <c r="G133" s="142">
        <v>2206325</v>
      </c>
      <c r="H133" s="124">
        <f t="shared" si="3"/>
        <v>2206325</v>
      </c>
      <c r="I133" s="125">
        <f t="shared" si="4"/>
        <v>2206325.7048241133</v>
      </c>
      <c r="J133" s="122"/>
    </row>
    <row r="134" spans="1:10" s="123" customFormat="1" ht="25.5">
      <c r="A134" s="116"/>
      <c r="B134" s="156">
        <f t="shared" si="5"/>
        <v>118</v>
      </c>
      <c r="C134" s="38" t="s">
        <v>114</v>
      </c>
      <c r="D134" s="117">
        <v>23578227</v>
      </c>
      <c r="E134" s="118">
        <v>0.019383612687281167</v>
      </c>
      <c r="F134" s="119">
        <v>85953.09319472806</v>
      </c>
      <c r="G134" s="142">
        <v>28651</v>
      </c>
      <c r="H134" s="124">
        <f t="shared" si="3"/>
        <v>28651</v>
      </c>
      <c r="I134" s="125">
        <f t="shared" si="4"/>
        <v>28651.093194728062</v>
      </c>
      <c r="J134" s="122"/>
    </row>
    <row r="135" spans="1:10" s="123" customFormat="1" ht="12.75">
      <c r="A135" s="116"/>
      <c r="B135" s="156">
        <f t="shared" si="5"/>
        <v>119</v>
      </c>
      <c r="C135" s="38" t="s">
        <v>193</v>
      </c>
      <c r="D135" s="117">
        <v>560666</v>
      </c>
      <c r="E135" s="118">
        <v>0.00046092238364348526</v>
      </c>
      <c r="F135" s="119">
        <v>2043.8761976935502</v>
      </c>
      <c r="G135" s="142">
        <v>681</v>
      </c>
      <c r="H135" s="124">
        <f t="shared" si="3"/>
        <v>681</v>
      </c>
      <c r="I135" s="125">
        <f t="shared" si="4"/>
        <v>681.8761976935502</v>
      </c>
      <c r="J135" s="122"/>
    </row>
    <row r="136" spans="1:10" s="123" customFormat="1" ht="12.75">
      <c r="A136" s="116"/>
      <c r="B136" s="156">
        <f t="shared" si="5"/>
        <v>120</v>
      </c>
      <c r="C136" s="38" t="s">
        <v>116</v>
      </c>
      <c r="D136" s="117">
        <v>41057886</v>
      </c>
      <c r="E136" s="118">
        <v>0.03375360496709714</v>
      </c>
      <c r="F136" s="119">
        <v>149674.20161560582</v>
      </c>
      <c r="G136" s="142">
        <v>49891</v>
      </c>
      <c r="H136" s="124">
        <f t="shared" si="3"/>
        <v>49891</v>
      </c>
      <c r="I136" s="125">
        <f t="shared" si="4"/>
        <v>49892.20161560582</v>
      </c>
      <c r="J136" s="122"/>
    </row>
    <row r="137" spans="1:10" s="123" customFormat="1" ht="12.75">
      <c r="A137" s="116"/>
      <c r="B137" s="156">
        <f t="shared" si="5"/>
        <v>121</v>
      </c>
      <c r="C137" s="38" t="s">
        <v>137</v>
      </c>
      <c r="D137" s="117">
        <v>107602182</v>
      </c>
      <c r="E137" s="118">
        <v>0.08845953600303946</v>
      </c>
      <c r="F137" s="119">
        <v>392257.6696459022</v>
      </c>
      <c r="G137" s="142">
        <v>130753</v>
      </c>
      <c r="H137" s="124">
        <f t="shared" si="3"/>
        <v>130753</v>
      </c>
      <c r="I137" s="125">
        <f t="shared" si="4"/>
        <v>130751.66964590218</v>
      </c>
      <c r="J137" s="122"/>
    </row>
    <row r="138" spans="1:10" s="123" customFormat="1" ht="12.75">
      <c r="A138" s="116"/>
      <c r="B138" s="156">
        <f t="shared" si="5"/>
        <v>122</v>
      </c>
      <c r="C138" s="38" t="s">
        <v>139</v>
      </c>
      <c r="D138" s="117">
        <v>6540265</v>
      </c>
      <c r="E138" s="118">
        <v>0.0053767386170377</v>
      </c>
      <c r="F138" s="119">
        <v>23842.166209665305</v>
      </c>
      <c r="G138" s="142">
        <v>7947</v>
      </c>
      <c r="H138" s="124">
        <f t="shared" si="3"/>
        <v>7947</v>
      </c>
      <c r="I138" s="125">
        <f t="shared" si="4"/>
        <v>7948.166209665305</v>
      </c>
      <c r="J138" s="122"/>
    </row>
    <row r="139" spans="1:10" s="123" customFormat="1" ht="12.75">
      <c r="A139" s="116"/>
      <c r="B139" s="156">
        <f t="shared" si="5"/>
        <v>123</v>
      </c>
      <c r="C139" s="38" t="s">
        <v>140</v>
      </c>
      <c r="D139" s="117">
        <v>8652993</v>
      </c>
      <c r="E139" s="118">
        <v>0.007113608029041162</v>
      </c>
      <c r="F139" s="119">
        <v>31543.996660237837</v>
      </c>
      <c r="G139" s="142">
        <v>10515</v>
      </c>
      <c r="H139" s="124">
        <f t="shared" si="3"/>
        <v>10515</v>
      </c>
      <c r="I139" s="125">
        <f t="shared" si="4"/>
        <v>10513.996660237837</v>
      </c>
      <c r="J139" s="122"/>
    </row>
    <row r="140" spans="1:12" s="123" customFormat="1" ht="12.75">
      <c r="A140" s="116"/>
      <c r="B140" s="156">
        <f t="shared" si="5"/>
        <v>124</v>
      </c>
      <c r="C140" s="38" t="s">
        <v>141</v>
      </c>
      <c r="D140" s="117">
        <v>224085307</v>
      </c>
      <c r="E140" s="118">
        <v>0.18422007726868078</v>
      </c>
      <c r="F140" s="119">
        <v>816890.3147866144</v>
      </c>
      <c r="G140" s="142">
        <v>272297</v>
      </c>
      <c r="H140" s="124">
        <f t="shared" si="3"/>
        <v>272297</v>
      </c>
      <c r="I140" s="125">
        <f t="shared" si="4"/>
        <v>272296.3147866144</v>
      </c>
      <c r="J140" s="122"/>
      <c r="K140" s="134"/>
      <c r="L140" s="134"/>
    </row>
    <row r="141" spans="1:10" s="123" customFormat="1" ht="12.75">
      <c r="A141" s="116"/>
      <c r="B141" s="156">
        <f t="shared" si="5"/>
        <v>125</v>
      </c>
      <c r="C141" s="38" t="s">
        <v>142</v>
      </c>
      <c r="D141" s="117">
        <v>19977</v>
      </c>
      <c r="E141" s="118">
        <v>1.642305126054711E-05</v>
      </c>
      <c r="F141" s="119">
        <v>0</v>
      </c>
      <c r="G141" s="142"/>
      <c r="H141" s="124">
        <f t="shared" si="3"/>
        <v>0</v>
      </c>
      <c r="I141" s="125">
        <f t="shared" si="4"/>
        <v>0</v>
      </c>
      <c r="J141" s="122"/>
    </row>
    <row r="142" spans="1:10" s="123" customFormat="1" ht="12.75">
      <c r="A142" s="116"/>
      <c r="B142" s="156">
        <f t="shared" si="5"/>
        <v>126</v>
      </c>
      <c r="C142" s="38" t="s">
        <v>143</v>
      </c>
      <c r="D142" s="117">
        <v>71060214</v>
      </c>
      <c r="E142" s="118">
        <v>0.05841845808216685</v>
      </c>
      <c r="F142" s="119">
        <v>259045.99172699964</v>
      </c>
      <c r="G142" s="142">
        <v>86349</v>
      </c>
      <c r="H142" s="124">
        <f t="shared" si="3"/>
        <v>86349</v>
      </c>
      <c r="I142" s="125">
        <f t="shared" si="4"/>
        <v>86347.99172699964</v>
      </c>
      <c r="J142" s="122"/>
    </row>
    <row r="143" spans="1:10" s="123" customFormat="1" ht="12.75">
      <c r="A143" s="116"/>
      <c r="B143" s="156">
        <f t="shared" si="5"/>
        <v>127</v>
      </c>
      <c r="C143" s="38" t="s">
        <v>144</v>
      </c>
      <c r="D143" s="117">
        <v>49077982</v>
      </c>
      <c r="E143" s="118">
        <v>0.04034690965361207</v>
      </c>
      <c r="F143" s="119">
        <v>178911.0080522673</v>
      </c>
      <c r="G143" s="142">
        <v>59637</v>
      </c>
      <c r="H143" s="124">
        <f t="shared" si="3"/>
        <v>59637</v>
      </c>
      <c r="I143" s="125">
        <f t="shared" si="4"/>
        <v>59637.00805226731</v>
      </c>
      <c r="J143" s="122"/>
    </row>
    <row r="144" spans="1:10" s="123" customFormat="1" ht="12.75">
      <c r="A144" s="116"/>
      <c r="B144" s="156">
        <f t="shared" si="5"/>
        <v>128</v>
      </c>
      <c r="C144" s="38" t="s">
        <v>145</v>
      </c>
      <c r="D144" s="117">
        <v>122516130</v>
      </c>
      <c r="E144" s="118">
        <v>0.10072026246352572</v>
      </c>
      <c r="F144" s="119">
        <v>446625.6237056085</v>
      </c>
      <c r="G144" s="142">
        <v>148875</v>
      </c>
      <c r="H144" s="124">
        <f t="shared" si="3"/>
        <v>148875</v>
      </c>
      <c r="I144" s="125">
        <f t="shared" si="4"/>
        <v>148875.62370560848</v>
      </c>
      <c r="J144" s="122"/>
    </row>
    <row r="145" spans="1:10" s="123" customFormat="1" ht="12.75">
      <c r="A145" s="116"/>
      <c r="B145" s="156">
        <f t="shared" si="5"/>
        <v>129</v>
      </c>
      <c r="C145" s="38" t="s">
        <v>161</v>
      </c>
      <c r="D145" s="117">
        <v>161914360</v>
      </c>
      <c r="E145" s="118">
        <v>0.13310946759266548</v>
      </c>
      <c r="F145" s="119">
        <v>590249.6432257078</v>
      </c>
      <c r="G145" s="142">
        <v>196750</v>
      </c>
      <c r="H145" s="124">
        <f t="shared" si="3"/>
        <v>196750</v>
      </c>
      <c r="I145" s="125">
        <f t="shared" si="4"/>
        <v>196749.6432257078</v>
      </c>
      <c r="J145" s="122"/>
    </row>
    <row r="146" spans="1:10" s="123" customFormat="1" ht="12.75">
      <c r="A146" s="116"/>
      <c r="B146" s="156">
        <f t="shared" si="5"/>
        <v>130</v>
      </c>
      <c r="C146" s="132" t="s">
        <v>146</v>
      </c>
      <c r="D146" s="117">
        <v>67866166</v>
      </c>
      <c r="E146" s="118">
        <v>0.05579263768708011</v>
      </c>
      <c r="F146" s="119">
        <v>247402.27036438682</v>
      </c>
      <c r="G146" s="142">
        <v>82467</v>
      </c>
      <c r="H146" s="124">
        <f aca="true" t="shared" si="6" ref="H146:H180">+G146</f>
        <v>82467</v>
      </c>
      <c r="I146" s="125">
        <f aca="true" t="shared" si="7" ref="I146:I180">+F146-G146-H146</f>
        <v>82468.27036438682</v>
      </c>
      <c r="J146" s="122"/>
    </row>
    <row r="147" spans="1:10" s="123" customFormat="1" ht="12.75">
      <c r="A147" s="116"/>
      <c r="B147" s="156">
        <f aca="true" t="shared" si="8" ref="B147:B179">+B146+1</f>
        <v>131</v>
      </c>
      <c r="C147" s="38" t="s">
        <v>147</v>
      </c>
      <c r="D147" s="117">
        <v>53954572</v>
      </c>
      <c r="E147" s="118">
        <v>0.04435594442092805</v>
      </c>
      <c r="F147" s="119">
        <v>196688.34112919794</v>
      </c>
      <c r="G147" s="142">
        <v>65563</v>
      </c>
      <c r="H147" s="124">
        <f t="shared" si="6"/>
        <v>65563</v>
      </c>
      <c r="I147" s="125">
        <f t="shared" si="7"/>
        <v>65562.34112919794</v>
      </c>
      <c r="J147" s="122"/>
    </row>
    <row r="148" spans="1:10" s="123" customFormat="1" ht="12.75">
      <c r="A148" s="116"/>
      <c r="B148" s="156">
        <f t="shared" si="8"/>
        <v>132</v>
      </c>
      <c r="C148" s="38" t="s">
        <v>148</v>
      </c>
      <c r="D148" s="117">
        <v>694887</v>
      </c>
      <c r="E148" s="118">
        <v>0.0005712651960398358</v>
      </c>
      <c r="F148" s="119">
        <v>2533.1712630811894</v>
      </c>
      <c r="G148" s="142">
        <v>844</v>
      </c>
      <c r="H148" s="124">
        <f t="shared" si="6"/>
        <v>844</v>
      </c>
      <c r="I148" s="125">
        <f t="shared" si="7"/>
        <v>845.1712630811894</v>
      </c>
      <c r="J148" s="122"/>
    </row>
    <row r="149" spans="1:10" s="123" customFormat="1" ht="25.5">
      <c r="A149" s="116"/>
      <c r="B149" s="156">
        <f t="shared" si="8"/>
        <v>133</v>
      </c>
      <c r="C149" s="37" t="s">
        <v>152</v>
      </c>
      <c r="D149" s="119">
        <v>290200095</v>
      </c>
      <c r="E149" s="118">
        <v>0.23857291064727637</v>
      </c>
      <c r="F149" s="119">
        <v>1057908.0356913153</v>
      </c>
      <c r="G149" s="142">
        <v>352636</v>
      </c>
      <c r="H149" s="124">
        <f t="shared" si="6"/>
        <v>352636</v>
      </c>
      <c r="I149" s="125">
        <f t="shared" si="7"/>
        <v>352636.0356913153</v>
      </c>
      <c r="J149" s="122"/>
    </row>
    <row r="150" spans="1:10" s="123" customFormat="1" ht="12.75">
      <c r="A150" s="116"/>
      <c r="B150" s="156">
        <f t="shared" si="8"/>
        <v>134</v>
      </c>
      <c r="C150" s="38" t="s">
        <v>150</v>
      </c>
      <c r="D150" s="117">
        <v>13585616</v>
      </c>
      <c r="E150" s="118">
        <v>0.011168707412229513</v>
      </c>
      <c r="F150" s="119">
        <v>49525.59487003789</v>
      </c>
      <c r="G150" s="142">
        <v>16509</v>
      </c>
      <c r="H150" s="124">
        <f t="shared" si="6"/>
        <v>16509</v>
      </c>
      <c r="I150" s="125">
        <f t="shared" si="7"/>
        <v>16507.594870037887</v>
      </c>
      <c r="J150" s="122"/>
    </row>
    <row r="151" spans="1:10" s="123" customFormat="1" ht="25.5">
      <c r="A151" s="116"/>
      <c r="B151" s="156">
        <f t="shared" si="8"/>
        <v>135</v>
      </c>
      <c r="C151" s="38" t="s">
        <v>151</v>
      </c>
      <c r="D151" s="117">
        <v>2241234</v>
      </c>
      <c r="E151" s="118">
        <v>0.0018425139344686908</v>
      </c>
      <c r="F151" s="119">
        <v>8170.291806639793</v>
      </c>
      <c r="G151" s="142">
        <v>2723</v>
      </c>
      <c r="H151" s="124">
        <f t="shared" si="6"/>
        <v>2723</v>
      </c>
      <c r="I151" s="125">
        <f t="shared" si="7"/>
        <v>2724.2918066397933</v>
      </c>
      <c r="J151" s="122"/>
    </row>
    <row r="152" spans="1:10" s="123" customFormat="1" ht="12.75">
      <c r="A152" s="116"/>
      <c r="B152" s="156">
        <f t="shared" si="8"/>
        <v>136</v>
      </c>
      <c r="C152" s="38" t="s">
        <v>153</v>
      </c>
      <c r="D152" s="117">
        <v>7947004</v>
      </c>
      <c r="E152" s="118">
        <v>0.006533215901275112</v>
      </c>
      <c r="F152" s="119">
        <v>28970.3536839677</v>
      </c>
      <c r="G152" s="142">
        <v>9657</v>
      </c>
      <c r="H152" s="124">
        <f t="shared" si="6"/>
        <v>9657</v>
      </c>
      <c r="I152" s="125">
        <f t="shared" si="7"/>
        <v>9656.3536839677</v>
      </c>
      <c r="J152" s="122"/>
    </row>
    <row r="153" spans="1:11" s="123" customFormat="1" ht="12.75">
      <c r="A153" s="116"/>
      <c r="B153" s="156">
        <f t="shared" si="8"/>
        <v>137</v>
      </c>
      <c r="C153" s="38" t="s">
        <v>154</v>
      </c>
      <c r="D153" s="117">
        <v>13213192</v>
      </c>
      <c r="E153" s="118">
        <v>0.010862538395727636</v>
      </c>
      <c r="F153" s="119">
        <v>48167.94423837871</v>
      </c>
      <c r="G153" s="142">
        <v>16056</v>
      </c>
      <c r="H153" s="124">
        <f t="shared" si="6"/>
        <v>16056</v>
      </c>
      <c r="I153" s="125">
        <f t="shared" si="7"/>
        <v>16055.94423837871</v>
      </c>
      <c r="J153" s="122"/>
      <c r="K153" s="122"/>
    </row>
    <row r="154" spans="1:12" s="123" customFormat="1" ht="25.5">
      <c r="A154" s="116"/>
      <c r="B154" s="156">
        <f t="shared" si="8"/>
        <v>138</v>
      </c>
      <c r="C154" s="38" t="s">
        <v>162</v>
      </c>
      <c r="D154" s="117">
        <v>124994729</v>
      </c>
      <c r="E154" s="118">
        <v>0.1027579136839963</v>
      </c>
      <c r="F154" s="119">
        <v>455661.2161969082</v>
      </c>
      <c r="G154" s="142">
        <v>151887</v>
      </c>
      <c r="H154" s="124">
        <f t="shared" si="6"/>
        <v>151887</v>
      </c>
      <c r="I154" s="125">
        <f t="shared" si="7"/>
        <v>151887.2161969082</v>
      </c>
      <c r="J154" s="122"/>
      <c r="K154" s="138"/>
      <c r="L154" s="138"/>
    </row>
    <row r="155" spans="1:12" s="123" customFormat="1" ht="25.5">
      <c r="A155" s="116"/>
      <c r="B155" s="156">
        <f t="shared" si="8"/>
        <v>139</v>
      </c>
      <c r="C155" s="38" t="s">
        <v>163</v>
      </c>
      <c r="D155" s="117">
        <v>1138832339</v>
      </c>
      <c r="E155" s="118">
        <v>0.936231760552924</v>
      </c>
      <c r="F155" s="119">
        <v>4151548.8915785374</v>
      </c>
      <c r="G155" s="142">
        <v>1383850</v>
      </c>
      <c r="H155" s="124">
        <f t="shared" si="6"/>
        <v>1383850</v>
      </c>
      <c r="I155" s="125">
        <f t="shared" si="7"/>
        <v>1383848.8915785374</v>
      </c>
      <c r="J155" s="122"/>
      <c r="K155" s="144"/>
      <c r="L155" s="144"/>
    </row>
    <row r="156" spans="1:12" s="123" customFormat="1" ht="25.5">
      <c r="A156" s="116"/>
      <c r="B156" s="156">
        <f t="shared" si="8"/>
        <v>140</v>
      </c>
      <c r="C156" s="38" t="s">
        <v>164</v>
      </c>
      <c r="D156" s="117">
        <v>674605517</v>
      </c>
      <c r="E156" s="118">
        <v>0.5545918299213537</v>
      </c>
      <c r="F156" s="119">
        <v>2459236.26370968</v>
      </c>
      <c r="G156" s="142">
        <v>819745</v>
      </c>
      <c r="H156" s="124">
        <f t="shared" si="6"/>
        <v>819745</v>
      </c>
      <c r="I156" s="125">
        <f t="shared" si="7"/>
        <v>819746.2637096802</v>
      </c>
      <c r="J156" s="122"/>
      <c r="K156" s="144"/>
      <c r="L156" s="144"/>
    </row>
    <row r="157" spans="1:12" s="134" customFormat="1" ht="25.5">
      <c r="A157" s="133"/>
      <c r="B157" s="156">
        <f t="shared" si="8"/>
        <v>141</v>
      </c>
      <c r="C157" s="38" t="s">
        <v>165</v>
      </c>
      <c r="D157" s="117">
        <v>527685160</v>
      </c>
      <c r="E157" s="118">
        <v>0.4338089018426191</v>
      </c>
      <c r="F157" s="119">
        <v>1923646.4105191194</v>
      </c>
      <c r="G157" s="142">
        <v>641215</v>
      </c>
      <c r="H157" s="124">
        <f t="shared" si="6"/>
        <v>641215</v>
      </c>
      <c r="I157" s="125">
        <f t="shared" si="7"/>
        <v>641216.4105191194</v>
      </c>
      <c r="J157" s="122"/>
      <c r="K157" s="144"/>
      <c r="L157" s="144"/>
    </row>
    <row r="158" spans="1:12" s="123" customFormat="1" ht="25.5">
      <c r="A158" s="116"/>
      <c r="B158" s="156">
        <f t="shared" si="8"/>
        <v>142</v>
      </c>
      <c r="C158" s="38" t="s">
        <v>166</v>
      </c>
      <c r="D158" s="117">
        <v>101714444</v>
      </c>
      <c r="E158" s="118">
        <v>0.08361923851179097</v>
      </c>
      <c r="F158" s="119">
        <v>370794.2537147491</v>
      </c>
      <c r="G158" s="142">
        <v>123598</v>
      </c>
      <c r="H158" s="124">
        <f t="shared" si="6"/>
        <v>123598</v>
      </c>
      <c r="I158" s="125">
        <f t="shared" si="7"/>
        <v>123598.25371474912</v>
      </c>
      <c r="J158" s="122"/>
      <c r="K158" s="144"/>
      <c r="L158" s="144"/>
    </row>
    <row r="159" spans="1:12" s="123" customFormat="1" ht="12.75">
      <c r="A159" s="116"/>
      <c r="B159" s="156">
        <f t="shared" si="8"/>
        <v>143</v>
      </c>
      <c r="C159" s="38" t="s">
        <v>155</v>
      </c>
      <c r="D159" s="117">
        <v>7349630</v>
      </c>
      <c r="E159" s="118">
        <v>0.006042115945139653</v>
      </c>
      <c r="F159" s="119">
        <v>26792.66054808825</v>
      </c>
      <c r="G159" s="142">
        <v>8931</v>
      </c>
      <c r="H159" s="124">
        <f t="shared" si="6"/>
        <v>8931</v>
      </c>
      <c r="I159" s="125">
        <f t="shared" si="7"/>
        <v>8930.66054808825</v>
      </c>
      <c r="J159" s="122"/>
      <c r="K159" s="144"/>
      <c r="L159" s="144"/>
    </row>
    <row r="160" spans="1:12" s="123" customFormat="1" ht="12.75">
      <c r="A160" s="116"/>
      <c r="B160" s="156">
        <f t="shared" si="8"/>
        <v>144</v>
      </c>
      <c r="C160" s="38" t="s">
        <v>159</v>
      </c>
      <c r="D160" s="117">
        <v>1414313233</v>
      </c>
      <c r="E160" s="118">
        <v>1.1627040458541877</v>
      </c>
      <c r="F160" s="135">
        <v>5155798.912385828</v>
      </c>
      <c r="G160" s="124">
        <v>1718600</v>
      </c>
      <c r="H160" s="124">
        <f t="shared" si="6"/>
        <v>1718600</v>
      </c>
      <c r="I160" s="125">
        <f t="shared" si="7"/>
        <v>1718598.9123858279</v>
      </c>
      <c r="J160" s="122"/>
      <c r="K160" s="144"/>
      <c r="L160" s="144"/>
    </row>
    <row r="161" spans="1:12" s="123" customFormat="1" ht="12.75">
      <c r="A161" s="116"/>
      <c r="B161" s="156">
        <f t="shared" si="8"/>
        <v>145</v>
      </c>
      <c r="C161" s="38" t="s">
        <v>156</v>
      </c>
      <c r="D161" s="117">
        <v>1020856453</v>
      </c>
      <c r="E161" s="118">
        <v>0.8392440234909796</v>
      </c>
      <c r="F161" s="135">
        <v>3721474.470627012</v>
      </c>
      <c r="G161" s="124">
        <v>1240491</v>
      </c>
      <c r="H161" s="124">
        <f t="shared" si="6"/>
        <v>1240491</v>
      </c>
      <c r="I161" s="125">
        <f t="shared" si="7"/>
        <v>1240492.4706270122</v>
      </c>
      <c r="J161" s="122"/>
      <c r="K161"/>
      <c r="L161"/>
    </row>
    <row r="162" spans="1:12" s="123" customFormat="1" ht="12.75">
      <c r="A162" s="116"/>
      <c r="B162" s="156">
        <f t="shared" si="8"/>
        <v>146</v>
      </c>
      <c r="C162" s="38" t="s">
        <v>157</v>
      </c>
      <c r="D162" s="117">
        <v>193187234</v>
      </c>
      <c r="E162" s="118">
        <v>0.15881883400236818</v>
      </c>
      <c r="F162" s="135">
        <v>704253.1369315317</v>
      </c>
      <c r="G162" s="124">
        <v>234751</v>
      </c>
      <c r="H162" s="124">
        <f t="shared" si="6"/>
        <v>234751</v>
      </c>
      <c r="I162" s="125">
        <f t="shared" si="7"/>
        <v>234751.1369315317</v>
      </c>
      <c r="J162" s="122"/>
      <c r="K162"/>
      <c r="L162"/>
    </row>
    <row r="163" spans="1:12" s="123" customFormat="1" ht="25.5">
      <c r="A163" s="116"/>
      <c r="B163" s="156">
        <f t="shared" si="8"/>
        <v>147</v>
      </c>
      <c r="C163" s="119" t="s">
        <v>194</v>
      </c>
      <c r="D163" s="130">
        <v>10</v>
      </c>
      <c r="E163" s="131">
        <v>8.220979756994097E-09</v>
      </c>
      <c r="F163" s="135">
        <v>0</v>
      </c>
      <c r="G163" s="124"/>
      <c r="H163" s="124">
        <f t="shared" si="6"/>
        <v>0</v>
      </c>
      <c r="I163" s="125">
        <f t="shared" si="7"/>
        <v>0</v>
      </c>
      <c r="J163" s="122"/>
      <c r="K163"/>
      <c r="L163"/>
    </row>
    <row r="164" spans="1:12" s="123" customFormat="1" ht="12.75">
      <c r="A164" s="116"/>
      <c r="B164" s="156">
        <f t="shared" si="8"/>
        <v>148</v>
      </c>
      <c r="C164" s="92" t="s">
        <v>167</v>
      </c>
      <c r="D164" s="93">
        <v>444601171</v>
      </c>
      <c r="E164" s="131">
        <v>0.3655057226726871</v>
      </c>
      <c r="F164" s="135">
        <v>1620768.4269664646</v>
      </c>
      <c r="G164" s="124">
        <v>540256</v>
      </c>
      <c r="H164" s="124">
        <f t="shared" si="6"/>
        <v>540256</v>
      </c>
      <c r="I164" s="125">
        <f t="shared" si="7"/>
        <v>540256.4269664646</v>
      </c>
      <c r="J164" s="122"/>
      <c r="K164"/>
      <c r="L164"/>
    </row>
    <row r="165" spans="1:12" s="123" customFormat="1" ht="12.75">
      <c r="A165" s="116"/>
      <c r="B165" s="156">
        <f t="shared" si="8"/>
        <v>149</v>
      </c>
      <c r="C165" s="92" t="s">
        <v>168</v>
      </c>
      <c r="D165" s="93">
        <v>653517974</v>
      </c>
      <c r="E165" s="131">
        <v>0.5372558035085795</v>
      </c>
      <c r="F165" s="135">
        <v>2382362.818190353</v>
      </c>
      <c r="G165" s="124">
        <v>794121</v>
      </c>
      <c r="H165" s="124">
        <f t="shared" si="6"/>
        <v>794121</v>
      </c>
      <c r="I165" s="125">
        <f t="shared" si="7"/>
        <v>794120.818190353</v>
      </c>
      <c r="J165" s="122"/>
      <c r="K165"/>
      <c r="L165"/>
    </row>
    <row r="166" spans="1:12" s="123" customFormat="1" ht="12.75">
      <c r="A166" s="116"/>
      <c r="B166" s="156">
        <f t="shared" si="8"/>
        <v>150</v>
      </c>
      <c r="C166" s="92" t="s">
        <v>169</v>
      </c>
      <c r="D166" s="93">
        <v>662649826</v>
      </c>
      <c r="E166" s="131">
        <v>0.544763080552166</v>
      </c>
      <c r="F166" s="135">
        <v>2415652.468255918</v>
      </c>
      <c r="G166" s="124">
        <v>805217</v>
      </c>
      <c r="H166" s="124">
        <f t="shared" si="6"/>
        <v>805217</v>
      </c>
      <c r="I166" s="125">
        <f t="shared" si="7"/>
        <v>805218.468255918</v>
      </c>
      <c r="J166" s="122"/>
      <c r="K166"/>
      <c r="L166"/>
    </row>
    <row r="167" spans="1:12" s="123" customFormat="1" ht="12.75">
      <c r="A167" s="116"/>
      <c r="B167" s="156">
        <f t="shared" si="8"/>
        <v>151</v>
      </c>
      <c r="C167" s="92" t="s">
        <v>170</v>
      </c>
      <c r="D167" s="93">
        <v>376381116</v>
      </c>
      <c r="E167" s="131">
        <v>0.3094221535550847</v>
      </c>
      <c r="F167" s="135">
        <v>1372076.074264776</v>
      </c>
      <c r="G167" s="124">
        <v>457359</v>
      </c>
      <c r="H167" s="124">
        <f t="shared" si="6"/>
        <v>457359</v>
      </c>
      <c r="I167" s="125">
        <f t="shared" si="7"/>
        <v>457358.07426477596</v>
      </c>
      <c r="J167" s="122"/>
      <c r="K167"/>
      <c r="L167"/>
    </row>
    <row r="168" spans="1:12" s="123" customFormat="1" ht="12.75">
      <c r="A168" s="116"/>
      <c r="B168" s="156">
        <f t="shared" si="8"/>
        <v>152</v>
      </c>
      <c r="C168" s="92" t="s">
        <v>171</v>
      </c>
      <c r="D168" s="136">
        <v>299047446</v>
      </c>
      <c r="E168" s="131">
        <v>0.24584629999467852</v>
      </c>
      <c r="F168" s="135">
        <v>1090160.5534497318</v>
      </c>
      <c r="G168" s="124">
        <v>363387</v>
      </c>
      <c r="H168" s="124">
        <f t="shared" si="6"/>
        <v>363387</v>
      </c>
      <c r="I168" s="125">
        <f t="shared" si="7"/>
        <v>363386.5534497318</v>
      </c>
      <c r="J168" s="122"/>
      <c r="K168"/>
      <c r="L168"/>
    </row>
    <row r="169" spans="1:12" s="123" customFormat="1" ht="12.75">
      <c r="A169" s="116"/>
      <c r="B169" s="156">
        <f t="shared" si="8"/>
        <v>153</v>
      </c>
      <c r="C169" s="92" t="s">
        <v>172</v>
      </c>
      <c r="D169" s="93">
        <v>92930924</v>
      </c>
      <c r="E169" s="131">
        <v>0.07639832450027569</v>
      </c>
      <c r="F169" s="135">
        <v>338774.4282572303</v>
      </c>
      <c r="G169" s="124">
        <v>112925</v>
      </c>
      <c r="H169" s="124">
        <f t="shared" si="6"/>
        <v>112925</v>
      </c>
      <c r="I169" s="125">
        <f t="shared" si="7"/>
        <v>112924.42825723032</v>
      </c>
      <c r="J169" s="122"/>
      <c r="K169"/>
      <c r="L169"/>
    </row>
    <row r="170" spans="1:12" s="123" customFormat="1" ht="12.75">
      <c r="A170" s="116"/>
      <c r="B170" s="156">
        <f t="shared" si="8"/>
        <v>154</v>
      </c>
      <c r="C170" s="92" t="s">
        <v>173</v>
      </c>
      <c r="D170" s="93">
        <v>68362362</v>
      </c>
      <c r="E170" s="131">
        <v>0.05620055941423025</v>
      </c>
      <c r="F170" s="135">
        <v>249211.12482281795</v>
      </c>
      <c r="G170" s="124">
        <v>83070</v>
      </c>
      <c r="H170" s="124">
        <f t="shared" si="6"/>
        <v>83070</v>
      </c>
      <c r="I170" s="125">
        <f t="shared" si="7"/>
        <v>83071.12482281795</v>
      </c>
      <c r="J170" s="122"/>
      <c r="K170"/>
      <c r="L170"/>
    </row>
    <row r="171" spans="1:12" s="123" customFormat="1" ht="12.75">
      <c r="A171" s="116"/>
      <c r="B171" s="156">
        <f t="shared" si="8"/>
        <v>155</v>
      </c>
      <c r="C171" s="92" t="s">
        <v>174</v>
      </c>
      <c r="D171" s="136">
        <v>108488495</v>
      </c>
      <c r="E171" s="131">
        <v>0.08918817212617554</v>
      </c>
      <c r="F171" s="135">
        <v>395488.6735669645</v>
      </c>
      <c r="G171" s="124">
        <v>131830</v>
      </c>
      <c r="H171" s="124">
        <f t="shared" si="6"/>
        <v>131830</v>
      </c>
      <c r="I171" s="125">
        <f t="shared" si="7"/>
        <v>131828.6735669645</v>
      </c>
      <c r="J171" s="122"/>
      <c r="K171"/>
      <c r="L171"/>
    </row>
    <row r="172" spans="1:12" s="123" customFormat="1" ht="12.75">
      <c r="A172" s="116"/>
      <c r="B172" s="156">
        <f t="shared" si="8"/>
        <v>156</v>
      </c>
      <c r="C172" s="92" t="s">
        <v>175</v>
      </c>
      <c r="D172" s="93">
        <v>244013717</v>
      </c>
      <c r="E172" s="131">
        <v>0.20060318278858863</v>
      </c>
      <c r="F172" s="135">
        <v>889538.2065026772</v>
      </c>
      <c r="G172" s="124">
        <v>296513</v>
      </c>
      <c r="H172" s="124">
        <f t="shared" si="6"/>
        <v>296513</v>
      </c>
      <c r="I172" s="125">
        <f t="shared" si="7"/>
        <v>296512.2065026772</v>
      </c>
      <c r="J172" s="122"/>
      <c r="K172"/>
      <c r="L172"/>
    </row>
    <row r="173" spans="1:12" s="123" customFormat="1" ht="12.75">
      <c r="A173" s="137"/>
      <c r="B173" s="156">
        <f t="shared" si="8"/>
        <v>157</v>
      </c>
      <c r="C173" s="92" t="s">
        <v>176</v>
      </c>
      <c r="D173" s="93">
        <v>1605985240</v>
      </c>
      <c r="E173" s="131">
        <v>1.3202772148071307</v>
      </c>
      <c r="F173" s="135">
        <v>5854528.3749739835</v>
      </c>
      <c r="G173" s="124">
        <v>1951509</v>
      </c>
      <c r="H173" s="124">
        <f t="shared" si="6"/>
        <v>1951509</v>
      </c>
      <c r="I173" s="125">
        <f t="shared" si="7"/>
        <v>1951510.3749739835</v>
      </c>
      <c r="J173" s="122"/>
      <c r="K173"/>
      <c r="L173"/>
    </row>
    <row r="174" spans="2:12" s="138" customFormat="1" ht="12.75">
      <c r="B174" s="156">
        <f t="shared" si="8"/>
        <v>158</v>
      </c>
      <c r="C174" s="92" t="s">
        <v>177</v>
      </c>
      <c r="D174" s="93">
        <v>42552248</v>
      </c>
      <c r="E174" s="131">
        <v>0.03498211694225926</v>
      </c>
      <c r="F174" s="135">
        <v>155121.81378138319</v>
      </c>
      <c r="G174" s="145">
        <v>51707</v>
      </c>
      <c r="H174" s="145">
        <f t="shared" si="6"/>
        <v>51707</v>
      </c>
      <c r="I174" s="157">
        <f t="shared" si="7"/>
        <v>51707.813781383185</v>
      </c>
      <c r="J174" s="122"/>
      <c r="K174"/>
      <c r="L174"/>
    </row>
    <row r="175" spans="2:12" s="144" customFormat="1" ht="12.75">
      <c r="B175" s="158">
        <f t="shared" si="8"/>
        <v>159</v>
      </c>
      <c r="C175" s="94" t="s">
        <v>195</v>
      </c>
      <c r="D175" s="95">
        <v>23649</v>
      </c>
      <c r="E175" s="139">
        <v>1.944179502731534E-05</v>
      </c>
      <c r="F175" s="140">
        <v>0</v>
      </c>
      <c r="G175" s="143"/>
      <c r="H175" s="143">
        <f t="shared" si="6"/>
        <v>0</v>
      </c>
      <c r="I175" s="159">
        <f t="shared" si="7"/>
        <v>0</v>
      </c>
      <c r="J175" s="122"/>
      <c r="K175"/>
      <c r="L175"/>
    </row>
    <row r="176" spans="2:12" s="144" customFormat="1" ht="12.75">
      <c r="B176" s="158">
        <f t="shared" si="8"/>
        <v>160</v>
      </c>
      <c r="C176" s="94" t="s">
        <v>196</v>
      </c>
      <c r="D176" s="95">
        <v>271934179</v>
      </c>
      <c r="E176" s="139">
        <v>0.22355653807938095</v>
      </c>
      <c r="F176" s="140">
        <f>991320.671839272</f>
        <v>991320.671839272</v>
      </c>
      <c r="G176" s="143">
        <v>330440</v>
      </c>
      <c r="H176" s="143">
        <f t="shared" si="6"/>
        <v>330440</v>
      </c>
      <c r="I176" s="159">
        <f t="shared" si="7"/>
        <v>330440.671839272</v>
      </c>
      <c r="J176" s="122"/>
      <c r="K176"/>
      <c r="L176"/>
    </row>
    <row r="177" spans="2:12" s="144" customFormat="1" ht="12.75">
      <c r="B177" s="158">
        <f t="shared" si="8"/>
        <v>161</v>
      </c>
      <c r="C177" s="94" t="s">
        <v>198</v>
      </c>
      <c r="D177" s="95">
        <v>13648095</v>
      </c>
      <c r="E177" s="139">
        <v>0.011220071271653236</v>
      </c>
      <c r="F177" s="140">
        <v>49753.35853139009</v>
      </c>
      <c r="G177" s="143">
        <v>16584</v>
      </c>
      <c r="H177" s="143">
        <f t="shared" si="6"/>
        <v>16584</v>
      </c>
      <c r="I177" s="159">
        <f t="shared" si="7"/>
        <v>16585.35853139009</v>
      </c>
      <c r="J177" s="122"/>
      <c r="K177"/>
      <c r="L177"/>
    </row>
    <row r="178" spans="2:12" s="144" customFormat="1" ht="12.75">
      <c r="B178" s="158">
        <f t="shared" si="8"/>
        <v>162</v>
      </c>
      <c r="C178" s="94" t="s">
        <v>199</v>
      </c>
      <c r="D178" s="95">
        <v>13373201</v>
      </c>
      <c r="E178" s="139">
        <v>0.01099408147072132</v>
      </c>
      <c r="F178" s="140">
        <v>48751.24799947131</v>
      </c>
      <c r="G178" s="143">
        <v>16250</v>
      </c>
      <c r="H178" s="143">
        <f t="shared" si="6"/>
        <v>16250</v>
      </c>
      <c r="I178" s="159">
        <f t="shared" si="7"/>
        <v>16251.247999471307</v>
      </c>
      <c r="J178" s="122"/>
      <c r="K178"/>
      <c r="L178"/>
    </row>
    <row r="179" spans="2:12" s="144" customFormat="1" ht="12.75">
      <c r="B179" s="158">
        <f t="shared" si="8"/>
        <v>163</v>
      </c>
      <c r="C179" s="94" t="s">
        <v>200</v>
      </c>
      <c r="D179" s="95">
        <v>7949328</v>
      </c>
      <c r="E179" s="139">
        <v>0.006535126456970637</v>
      </c>
      <c r="F179" s="140">
        <v>28978.825694546973</v>
      </c>
      <c r="G179" s="143">
        <v>9660</v>
      </c>
      <c r="H179" s="143">
        <f t="shared" si="6"/>
        <v>9660</v>
      </c>
      <c r="I179" s="159">
        <f t="shared" si="7"/>
        <v>9658.825694546973</v>
      </c>
      <c r="J179" s="122"/>
      <c r="K179"/>
      <c r="L179"/>
    </row>
    <row r="180" spans="2:12" s="144" customFormat="1" ht="13.5" thickBot="1">
      <c r="B180" s="160">
        <f>+B179+1</f>
        <v>164</v>
      </c>
      <c r="C180" s="161" t="s">
        <v>201</v>
      </c>
      <c r="D180" s="162">
        <v>590835</v>
      </c>
      <c r="E180" s="163">
        <v>0.0004857242574723608</v>
      </c>
      <c r="F180" s="164">
        <v>2153.8555811557485</v>
      </c>
      <c r="G180" s="165">
        <v>718</v>
      </c>
      <c r="H180" s="165">
        <f t="shared" si="6"/>
        <v>718</v>
      </c>
      <c r="I180" s="166">
        <f t="shared" si="7"/>
        <v>717.8555811557485</v>
      </c>
      <c r="J180" s="122"/>
      <c r="K180"/>
      <c r="L180"/>
    </row>
    <row r="181" spans="2:12" s="113" customFormat="1" ht="13.5" thickBot="1">
      <c r="B181" s="114"/>
      <c r="C181" s="146" t="s">
        <v>59</v>
      </c>
      <c r="D181" s="147">
        <f aca="true" t="shared" si="9" ref="D181:I181">SUM(D17:D180)</f>
        <v>121640002719.77777</v>
      </c>
      <c r="E181" s="148">
        <f t="shared" si="9"/>
        <v>100.00000000000001</v>
      </c>
      <c r="F181" s="149">
        <f t="shared" si="9"/>
        <v>443431751.4163059</v>
      </c>
      <c r="G181" s="149">
        <f t="shared" si="9"/>
        <v>147810579</v>
      </c>
      <c r="H181" s="149">
        <f t="shared" si="9"/>
        <v>147810579</v>
      </c>
      <c r="I181" s="150">
        <f t="shared" si="9"/>
        <v>147810593.4163057</v>
      </c>
      <c r="J181"/>
      <c r="K181"/>
      <c r="L181"/>
    </row>
    <row r="182" spans="6:9" ht="13.5" thickBot="1">
      <c r="F182" s="115"/>
      <c r="G182" s="172">
        <f>+G181+H181+I181</f>
        <v>443431751.41630566</v>
      </c>
      <c r="H182" s="173"/>
      <c r="I182" s="174"/>
    </row>
    <row r="184" spans="11:12" ht="13.5" thickBot="1">
      <c r="K184" s="123"/>
      <c r="L184" s="123"/>
    </row>
    <row r="185" spans="3:12" ht="31.5" customHeight="1">
      <c r="C185" s="167" t="s">
        <v>204</v>
      </c>
      <c r="D185" s="168"/>
      <c r="E185" s="168"/>
      <c r="F185" s="169"/>
      <c r="K185" s="123"/>
      <c r="L185" s="123"/>
    </row>
    <row r="186" spans="3:12" ht="12.75">
      <c r="C186" s="43"/>
      <c r="D186" s="96"/>
      <c r="E186" s="96"/>
      <c r="F186" s="97"/>
      <c r="K186" s="123"/>
      <c r="L186" s="123"/>
    </row>
    <row r="187" spans="3:12" ht="38.25">
      <c r="C187" s="98"/>
      <c r="D187" s="99" t="s">
        <v>186</v>
      </c>
      <c r="E187" s="99" t="s">
        <v>187</v>
      </c>
      <c r="F187" s="100" t="s">
        <v>188</v>
      </c>
      <c r="K187" s="123"/>
      <c r="L187" s="123"/>
    </row>
    <row r="188" spans="3:12" ht="12.75">
      <c r="C188" s="101" t="s">
        <v>178</v>
      </c>
      <c r="D188" s="91">
        <v>496137704</v>
      </c>
      <c r="E188" s="102">
        <v>0.40787380212655294</v>
      </c>
      <c r="F188" s="103">
        <v>1808641.9436597335</v>
      </c>
      <c r="K188" s="123"/>
      <c r="L188" s="123"/>
    </row>
    <row r="189" spans="3:12" ht="12.75">
      <c r="C189" s="101" t="s">
        <v>179</v>
      </c>
      <c r="D189" s="91">
        <v>343174071</v>
      </c>
      <c r="E189" s="102">
        <v>0.2821227090816255</v>
      </c>
      <c r="F189" s="103">
        <v>1251021.6695545947</v>
      </c>
      <c r="K189" s="123"/>
      <c r="L189" s="123"/>
    </row>
    <row r="190" spans="3:12" ht="12.75">
      <c r="C190" s="101" t="s">
        <v>180</v>
      </c>
      <c r="D190" s="91">
        <v>23537963</v>
      </c>
      <c r="E190" s="102">
        <v>0.019350511734387607</v>
      </c>
      <c r="F190" s="103">
        <v>85806.31305963172</v>
      </c>
      <c r="K190" s="123"/>
      <c r="L190" s="123"/>
    </row>
    <row r="191" spans="3:12" ht="12.75">
      <c r="C191" s="101" t="s">
        <v>181</v>
      </c>
      <c r="D191" s="91">
        <v>110844993</v>
      </c>
      <c r="E191" s="102">
        <v>0.09112544436171524</v>
      </c>
      <c r="F191" s="103">
        <v>404079.15376749827</v>
      </c>
      <c r="K191" s="113"/>
      <c r="L191" s="113"/>
    </row>
    <row r="192" spans="3:6" ht="12.75">
      <c r="C192" s="101" t="s">
        <v>184</v>
      </c>
      <c r="D192" s="91">
        <v>228839893</v>
      </c>
      <c r="E192" s="102">
        <v>0.18812881279456953</v>
      </c>
      <c r="F192" s="103">
        <v>834222.8891807938</v>
      </c>
    </row>
    <row r="193" spans="3:6" ht="12.75">
      <c r="C193" s="104" t="s">
        <v>59</v>
      </c>
      <c r="D193" s="105">
        <f>SUM(D188:D192)</f>
        <v>1202534624</v>
      </c>
      <c r="E193" s="106">
        <f>SUM(E188:E192)</f>
        <v>0.9886012800988508</v>
      </c>
      <c r="F193" s="109">
        <f>SUM(F188:F192)</f>
        <v>4383771.969222251</v>
      </c>
    </row>
    <row r="194" spans="3:6" ht="13.5" thickBot="1">
      <c r="C194" s="42"/>
      <c r="D194" s="107"/>
      <c r="E194" s="107"/>
      <c r="F194" s="108"/>
    </row>
    <row r="195" spans="3:6" ht="12.75">
      <c r="C195" s="16"/>
      <c r="D195" s="41"/>
      <c r="E195" s="41"/>
      <c r="F195" s="41"/>
    </row>
    <row r="196" spans="3:6" ht="13.5" thickBot="1">
      <c r="C196" s="16"/>
      <c r="D196" s="41"/>
      <c r="E196" s="41"/>
      <c r="F196" s="41"/>
    </row>
    <row r="197" spans="3:6" ht="29.25" customHeight="1">
      <c r="C197" s="167" t="s">
        <v>205</v>
      </c>
      <c r="D197" s="170"/>
      <c r="E197" s="170"/>
      <c r="F197" s="171"/>
    </row>
    <row r="198" spans="3:6" ht="12.75">
      <c r="C198" s="43"/>
      <c r="D198" s="96"/>
      <c r="E198" s="96"/>
      <c r="F198" s="97"/>
    </row>
    <row r="199" spans="3:6" ht="38.25">
      <c r="C199" s="98"/>
      <c r="D199" s="99" t="s">
        <v>186</v>
      </c>
      <c r="E199" s="99" t="s">
        <v>187</v>
      </c>
      <c r="F199" s="100" t="s">
        <v>188</v>
      </c>
    </row>
    <row r="200" spans="3:6" ht="12.75">
      <c r="C200" s="101" t="s">
        <v>206</v>
      </c>
      <c r="D200" s="91">
        <v>1687811504</v>
      </c>
      <c r="E200" s="102">
        <v>1.3875464208005763</v>
      </c>
      <c r="F200" s="103">
        <v>6152821.393162689</v>
      </c>
    </row>
    <row r="201" spans="3:6" ht="12.75">
      <c r="C201" s="101" t="s">
        <v>207</v>
      </c>
      <c r="D201" s="91">
        <v>205442895</v>
      </c>
      <c r="E201" s="102">
        <v>0.1688941881013264</v>
      </c>
      <c r="F201" s="103">
        <v>748930.4560571808</v>
      </c>
    </row>
    <row r="202" spans="3:6" ht="12.75">
      <c r="C202" s="101" t="s">
        <v>208</v>
      </c>
      <c r="D202" s="91">
        <v>1056067507</v>
      </c>
      <c r="E202" s="102">
        <v>0.8681909597066223</v>
      </c>
      <c r="F202" s="103">
        <v>3849834.376821257</v>
      </c>
    </row>
    <row r="203" spans="3:6" ht="12.75">
      <c r="C203" s="101" t="s">
        <v>209</v>
      </c>
      <c r="D203" s="91">
        <v>10035584</v>
      </c>
      <c r="E203" s="102">
        <v>0.008250233291361386</v>
      </c>
      <c r="F203" s="103">
        <v>36584.15396609431</v>
      </c>
    </row>
    <row r="204" spans="3:6" ht="12.75">
      <c r="C204" s="101" t="s">
        <v>197</v>
      </c>
      <c r="D204" s="91">
        <v>108374536</v>
      </c>
      <c r="E204" s="102">
        <v>0.08909448666296281</v>
      </c>
      <c r="F204" s="103">
        <v>395073.2424767737</v>
      </c>
    </row>
    <row r="205" spans="3:6" ht="12.75">
      <c r="C205" s="101" t="s">
        <v>210</v>
      </c>
      <c r="D205" s="91">
        <v>323411146</v>
      </c>
      <c r="E205" s="102">
        <v>0.26587564844522626</v>
      </c>
      <c r="F205" s="103">
        <v>1178977.04404796</v>
      </c>
    </row>
    <row r="206" spans="3:6" ht="12.75">
      <c r="C206" s="101" t="s">
        <v>211</v>
      </c>
      <c r="D206" s="91">
        <v>123287113</v>
      </c>
      <c r="E206" s="102">
        <v>0.10135408602712438</v>
      </c>
      <c r="F206" s="103">
        <v>449436.1986335092</v>
      </c>
    </row>
    <row r="207" spans="3:6" ht="12.75">
      <c r="C207" s="104" t="s">
        <v>59</v>
      </c>
      <c r="D207" s="105">
        <f>SUBTOTAL(9,D200:D206)</f>
        <v>3514430285</v>
      </c>
      <c r="E207" s="106">
        <f>SUBTOTAL(9,E200:E206)</f>
        <v>2.8892060230351992</v>
      </c>
      <c r="F207" s="109">
        <f>SUBTOTAL(9,F200:F206)</f>
        <v>12811656.865165463</v>
      </c>
    </row>
    <row r="208" spans="3:6" ht="13.5" thickBot="1">
      <c r="C208" s="110"/>
      <c r="D208" s="111"/>
      <c r="E208" s="111"/>
      <c r="F208" s="112"/>
    </row>
  </sheetData>
  <sheetProtection/>
  <autoFilter ref="A16:K182"/>
  <mergeCells count="9">
    <mergeCell ref="C185:F185"/>
    <mergeCell ref="C197:F197"/>
    <mergeCell ref="G182:I182"/>
    <mergeCell ref="B3:I3"/>
    <mergeCell ref="B4:I4"/>
    <mergeCell ref="B2:I2"/>
    <mergeCell ref="G12:G16"/>
    <mergeCell ref="H12:H16"/>
    <mergeCell ref="I12:I16"/>
  </mergeCells>
  <printOptions/>
  <pageMargins left="0.6299212598425197" right="0.03937007874015748" top="0.8661417322834646" bottom="0.6299212598425197" header="0" footer="0.5511811023622047"/>
  <pageSetup fitToHeight="2" horizontalDpi="600" verticalDpi="600" orientation="portrait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7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3.140625" style="0" customWidth="1"/>
    <col min="2" max="2" width="5.8515625" style="14" customWidth="1"/>
    <col min="3" max="3" width="62.57421875" style="0" customWidth="1"/>
    <col min="4" max="4" width="14.28125" style="66" bestFit="1" customWidth="1"/>
    <col min="5" max="5" width="12.140625" style="0" customWidth="1"/>
    <col min="6" max="6" width="17.421875" style="11" customWidth="1"/>
  </cols>
  <sheetData>
    <row r="1" ht="12.75"/>
    <row r="2" spans="1:6" ht="12.75">
      <c r="A2" s="1"/>
      <c r="B2" s="178" t="s">
        <v>118</v>
      </c>
      <c r="C2" s="179"/>
      <c r="D2" s="179"/>
      <c r="E2" s="179"/>
      <c r="F2" s="179"/>
    </row>
    <row r="3" spans="1:6" ht="12.75">
      <c r="A3" s="1"/>
      <c r="B3" s="175" t="s">
        <v>182</v>
      </c>
      <c r="C3" s="176"/>
      <c r="D3" s="176"/>
      <c r="E3" s="176"/>
      <c r="F3" s="176"/>
    </row>
    <row r="4" spans="1:6" ht="12.75">
      <c r="A4" s="1"/>
      <c r="B4" s="175" t="s">
        <v>119</v>
      </c>
      <c r="C4" s="177"/>
      <c r="D4" s="177"/>
      <c r="E4" s="177"/>
      <c r="F4" s="177"/>
    </row>
    <row r="5" spans="1:6" ht="12.75">
      <c r="A5" s="1"/>
      <c r="B5" s="9"/>
      <c r="C5" s="2"/>
      <c r="D5" s="60"/>
      <c r="E5" s="2"/>
      <c r="F5" s="10"/>
    </row>
    <row r="6" spans="1:6" ht="12.75">
      <c r="A6" s="1"/>
      <c r="B6" s="9"/>
      <c r="C6" s="2"/>
      <c r="D6" s="60"/>
      <c r="E6" s="2"/>
      <c r="F6" s="10"/>
    </row>
    <row r="7" spans="1:6" ht="12.75">
      <c r="A7" s="1"/>
      <c r="B7" s="9"/>
      <c r="C7" s="81" t="s">
        <v>190</v>
      </c>
      <c r="D7" s="82"/>
      <c r="E7" s="83">
        <v>349619000</v>
      </c>
      <c r="F7" s="10"/>
    </row>
    <row r="8" spans="1:6" ht="12.75">
      <c r="A8" s="1"/>
      <c r="B8" s="9"/>
      <c r="C8" s="31" t="s">
        <v>191</v>
      </c>
      <c r="D8" s="62"/>
      <c r="E8" s="20">
        <v>87404750</v>
      </c>
      <c r="F8" s="10"/>
    </row>
    <row r="9" spans="1:6" ht="12.75">
      <c r="A9" s="1"/>
      <c r="B9" s="9"/>
      <c r="C9" s="2"/>
      <c r="D9" s="60"/>
      <c r="E9" s="2"/>
      <c r="F9" s="10"/>
    </row>
    <row r="10" spans="1:6" ht="13.5" thickBot="1">
      <c r="A10" s="1"/>
      <c r="B10" s="12"/>
      <c r="C10" s="3"/>
      <c r="D10" s="63"/>
      <c r="E10" s="4"/>
      <c r="F10" s="10"/>
    </row>
    <row r="11" spans="1:6" s="14" customFormat="1" ht="12.75" customHeight="1">
      <c r="A11" s="13"/>
      <c r="B11" s="21"/>
      <c r="C11" s="70"/>
      <c r="D11" s="22" t="s">
        <v>98</v>
      </c>
      <c r="E11" s="71"/>
      <c r="F11" s="180" t="s">
        <v>183</v>
      </c>
    </row>
    <row r="12" spans="1:6" s="14" customFormat="1" ht="12.75">
      <c r="A12" s="13"/>
      <c r="B12" s="24" t="s">
        <v>99</v>
      </c>
      <c r="C12" s="6"/>
      <c r="D12" s="5" t="s">
        <v>100</v>
      </c>
      <c r="E12" s="5" t="s">
        <v>101</v>
      </c>
      <c r="F12" s="181"/>
    </row>
    <row r="13" spans="1:6" s="14" customFormat="1" ht="12.75">
      <c r="A13" s="13"/>
      <c r="B13" s="26" t="s">
        <v>102</v>
      </c>
      <c r="C13" s="6" t="s">
        <v>103</v>
      </c>
      <c r="D13" s="5" t="s">
        <v>104</v>
      </c>
      <c r="E13" s="5" t="s">
        <v>105</v>
      </c>
      <c r="F13" s="181"/>
    </row>
    <row r="14" spans="1:6" s="14" customFormat="1" ht="12.75">
      <c r="A14" s="13"/>
      <c r="B14" s="27"/>
      <c r="C14" s="72"/>
      <c r="D14" s="7" t="s">
        <v>106</v>
      </c>
      <c r="E14" s="7" t="s">
        <v>107</v>
      </c>
      <c r="F14" s="181"/>
    </row>
    <row r="15" spans="1:6" s="14" customFormat="1" ht="13.5" thickBot="1">
      <c r="A15" s="13"/>
      <c r="B15" s="27"/>
      <c r="C15" s="72"/>
      <c r="D15" s="73"/>
      <c r="E15" s="73"/>
      <c r="F15" s="181"/>
    </row>
    <row r="16" spans="1:7" s="15" customFormat="1" ht="12.75">
      <c r="A16" s="16"/>
      <c r="B16" s="45">
        <v>1</v>
      </c>
      <c r="C16" s="46" t="s">
        <v>120</v>
      </c>
      <c r="D16" s="64">
        <v>124421630</v>
      </c>
      <c r="E16" s="47">
        <v>0.17345844090697124</v>
      </c>
      <c r="F16" s="52">
        <v>151611</v>
      </c>
      <c r="G16" s="74"/>
    </row>
    <row r="17" spans="1:7" s="15" customFormat="1" ht="12.75">
      <c r="A17" s="16"/>
      <c r="B17" s="35">
        <f>+B16+1</f>
        <v>2</v>
      </c>
      <c r="C17" s="32" t="s">
        <v>121</v>
      </c>
      <c r="D17" s="33">
        <v>522398418</v>
      </c>
      <c r="E17" s="34">
        <v>0.728285066821165</v>
      </c>
      <c r="F17" s="53">
        <v>636556</v>
      </c>
      <c r="G17" s="74"/>
    </row>
    <row r="18" spans="1:7" s="15" customFormat="1" ht="12.75">
      <c r="A18" s="16"/>
      <c r="B18" s="35">
        <f aca="true" t="shared" si="0" ref="B18:B81">+B17+1</f>
        <v>3</v>
      </c>
      <c r="C18" s="32" t="s">
        <v>60</v>
      </c>
      <c r="D18" s="33">
        <v>38138016</v>
      </c>
      <c r="E18" s="34">
        <v>0.05316889671550778</v>
      </c>
      <c r="F18" s="53">
        <v>46472</v>
      </c>
      <c r="G18" s="74"/>
    </row>
    <row r="19" spans="1:7" s="15" customFormat="1" ht="12.75">
      <c r="A19" s="16"/>
      <c r="B19" s="35">
        <f t="shared" si="0"/>
        <v>4</v>
      </c>
      <c r="C19" s="32" t="s">
        <v>61</v>
      </c>
      <c r="D19" s="33">
        <v>839929346</v>
      </c>
      <c r="E19" s="34">
        <v>1.1709606668002341</v>
      </c>
      <c r="F19" s="53">
        <v>1023475</v>
      </c>
      <c r="G19" s="74"/>
    </row>
    <row r="20" spans="1:7" s="15" customFormat="1" ht="12.75">
      <c r="A20" s="16"/>
      <c r="B20" s="35">
        <f t="shared" si="0"/>
        <v>5</v>
      </c>
      <c r="C20" s="32" t="s">
        <v>62</v>
      </c>
      <c r="D20" s="33">
        <v>593452234</v>
      </c>
      <c r="E20" s="34">
        <v>0.8273424746356327</v>
      </c>
      <c r="F20" s="53">
        <v>723137</v>
      </c>
      <c r="G20" s="74"/>
    </row>
    <row r="21" spans="1:7" s="15" customFormat="1" ht="12.75">
      <c r="A21" s="16"/>
      <c r="B21" s="35">
        <f t="shared" si="0"/>
        <v>6</v>
      </c>
      <c r="C21" s="32" t="s">
        <v>63</v>
      </c>
      <c r="D21" s="33">
        <v>165060299</v>
      </c>
      <c r="E21" s="34">
        <v>0.23011354312090676</v>
      </c>
      <c r="F21" s="53">
        <v>201130</v>
      </c>
      <c r="G21" s="74"/>
    </row>
    <row r="22" spans="1:7" s="15" customFormat="1" ht="12.75">
      <c r="A22" s="16"/>
      <c r="B22" s="35">
        <f t="shared" si="0"/>
        <v>7</v>
      </c>
      <c r="C22" s="32" t="s">
        <v>64</v>
      </c>
      <c r="D22" s="33">
        <v>273283213</v>
      </c>
      <c r="E22" s="34">
        <v>0.3809890615725557</v>
      </c>
      <c r="F22" s="53">
        <v>333003</v>
      </c>
      <c r="G22" s="74"/>
    </row>
    <row r="23" spans="1:7" s="15" customFormat="1" ht="12.75">
      <c r="A23" s="16"/>
      <c r="B23" s="35">
        <f t="shared" si="0"/>
        <v>8</v>
      </c>
      <c r="C23" s="32" t="s">
        <v>43</v>
      </c>
      <c r="D23" s="33">
        <v>1074026141</v>
      </c>
      <c r="E23" s="34">
        <v>1.4973192354994134</v>
      </c>
      <c r="F23" s="53">
        <v>1308728</v>
      </c>
      <c r="G23" s="74"/>
    </row>
    <row r="24" spans="1:7" s="15" customFormat="1" ht="12.75">
      <c r="A24" s="16"/>
      <c r="B24" s="35">
        <f t="shared" si="0"/>
        <v>9</v>
      </c>
      <c r="C24" s="32" t="s">
        <v>0</v>
      </c>
      <c r="D24" s="33">
        <v>1013776957</v>
      </c>
      <c r="E24" s="34">
        <v>1.4133247602417172</v>
      </c>
      <c r="F24" s="53">
        <v>1235313</v>
      </c>
      <c r="G24" s="74"/>
    </row>
    <row r="25" spans="1:7" s="15" customFormat="1" ht="12.75">
      <c r="A25" s="16"/>
      <c r="B25" s="35">
        <f t="shared" si="0"/>
        <v>10</v>
      </c>
      <c r="C25" s="32" t="s">
        <v>1</v>
      </c>
      <c r="D25" s="33">
        <v>52798624</v>
      </c>
      <c r="E25" s="34">
        <v>0.0736075150363598</v>
      </c>
      <c r="F25" s="53">
        <v>64336</v>
      </c>
      <c r="G25" s="74"/>
    </row>
    <row r="26" spans="1:7" s="15" customFormat="1" ht="12.75">
      <c r="A26" s="16"/>
      <c r="B26" s="35">
        <f t="shared" si="0"/>
        <v>11</v>
      </c>
      <c r="C26" s="32" t="s">
        <v>2</v>
      </c>
      <c r="D26" s="33">
        <v>14023154</v>
      </c>
      <c r="E26" s="34">
        <v>0.019549932189751554</v>
      </c>
      <c r="F26" s="53">
        <v>17088</v>
      </c>
      <c r="G26" s="74"/>
    </row>
    <row r="27" spans="1:7" s="15" customFormat="1" ht="12.75">
      <c r="A27" s="16"/>
      <c r="B27" s="35">
        <f t="shared" si="0"/>
        <v>12</v>
      </c>
      <c r="C27" s="32" t="s">
        <v>3</v>
      </c>
      <c r="D27" s="33">
        <v>429518340</v>
      </c>
      <c r="E27" s="34">
        <v>0.5987992730632961</v>
      </c>
      <c r="F27" s="53">
        <v>523379</v>
      </c>
      <c r="G27" s="74"/>
    </row>
    <row r="28" spans="1:7" s="15" customFormat="1" ht="12.75">
      <c r="A28" s="16"/>
      <c r="B28" s="35">
        <f t="shared" si="0"/>
        <v>13</v>
      </c>
      <c r="C28" s="32" t="s">
        <v>4</v>
      </c>
      <c r="D28" s="33">
        <v>159942587</v>
      </c>
      <c r="E28" s="34">
        <v>0.22297884841765542</v>
      </c>
      <c r="F28" s="53">
        <v>194894</v>
      </c>
      <c r="G28" s="74"/>
    </row>
    <row r="29" spans="1:7" s="15" customFormat="1" ht="12.75">
      <c r="A29" s="16"/>
      <c r="B29" s="35">
        <f t="shared" si="0"/>
        <v>14</v>
      </c>
      <c r="C29" s="32" t="s">
        <v>122</v>
      </c>
      <c r="D29" s="33">
        <v>393453645</v>
      </c>
      <c r="E29" s="34">
        <v>0.5485208305892227</v>
      </c>
      <c r="F29" s="53">
        <v>479433</v>
      </c>
      <c r="G29" s="74"/>
    </row>
    <row r="30" spans="1:7" s="15" customFormat="1" ht="12.75">
      <c r="A30" s="16"/>
      <c r="B30" s="35">
        <f t="shared" si="0"/>
        <v>15</v>
      </c>
      <c r="C30" s="32" t="s">
        <v>123</v>
      </c>
      <c r="D30" s="33">
        <v>3537472349</v>
      </c>
      <c r="E30" s="34">
        <v>4.931654073403967</v>
      </c>
      <c r="F30" s="53">
        <v>4310500</v>
      </c>
      <c r="G30" s="74"/>
    </row>
    <row r="31" spans="1:7" s="15" customFormat="1" ht="12.75">
      <c r="A31" s="16"/>
      <c r="B31" s="35">
        <f t="shared" si="0"/>
        <v>16</v>
      </c>
      <c r="C31" s="32" t="s">
        <v>158</v>
      </c>
      <c r="D31" s="33">
        <v>74429185</v>
      </c>
      <c r="E31" s="34">
        <v>0.10376307068213568</v>
      </c>
      <c r="F31" s="53">
        <v>90694</v>
      </c>
      <c r="G31" s="74"/>
    </row>
    <row r="32" spans="1:7" s="15" customFormat="1" ht="12.75">
      <c r="A32" s="16"/>
      <c r="B32" s="35">
        <f t="shared" si="0"/>
        <v>17</v>
      </c>
      <c r="C32" s="32" t="s">
        <v>124</v>
      </c>
      <c r="D32" s="33">
        <v>6807089781</v>
      </c>
      <c r="E32" s="34">
        <v>9.489886770700853</v>
      </c>
      <c r="F32" s="53">
        <v>8294612</v>
      </c>
      <c r="G32" s="74"/>
    </row>
    <row r="33" spans="1:7" s="15" customFormat="1" ht="12.75">
      <c r="A33" s="16"/>
      <c r="B33" s="35">
        <f t="shared" si="0"/>
        <v>18</v>
      </c>
      <c r="C33" s="32" t="s">
        <v>45</v>
      </c>
      <c r="D33" s="33">
        <v>1232773140</v>
      </c>
      <c r="E33" s="34">
        <v>1.7186312930990488</v>
      </c>
      <c r="F33" s="53">
        <v>1502165</v>
      </c>
      <c r="G33" s="74"/>
    </row>
    <row r="34" spans="1:7" s="15" customFormat="1" ht="12.75">
      <c r="A34" s="16"/>
      <c r="B34" s="35">
        <f t="shared" si="0"/>
        <v>19</v>
      </c>
      <c r="C34" s="32" t="s">
        <v>5</v>
      </c>
      <c r="D34" s="33">
        <v>1531902171</v>
      </c>
      <c r="E34" s="34">
        <v>2.1356524762106432</v>
      </c>
      <c r="F34" s="53">
        <v>1866662</v>
      </c>
      <c r="G34" s="74"/>
    </row>
    <row r="35" spans="1:7" s="15" customFormat="1" ht="12.75">
      <c r="A35" s="16"/>
      <c r="B35" s="35">
        <f t="shared" si="0"/>
        <v>20</v>
      </c>
      <c r="C35" s="32" t="s">
        <v>6</v>
      </c>
      <c r="D35" s="33">
        <v>154368404</v>
      </c>
      <c r="E35" s="34">
        <v>0.2152077792513847</v>
      </c>
      <c r="F35" s="53">
        <v>188102</v>
      </c>
      <c r="G35" s="74"/>
    </row>
    <row r="36" spans="1:7" s="15" customFormat="1" ht="12.75">
      <c r="A36" s="16"/>
      <c r="B36" s="35">
        <f t="shared" si="0"/>
        <v>21</v>
      </c>
      <c r="C36" s="32" t="s">
        <v>7</v>
      </c>
      <c r="D36" s="33">
        <v>399436700</v>
      </c>
      <c r="E36" s="34">
        <v>0.5568619155931779</v>
      </c>
      <c r="F36" s="53">
        <v>486724</v>
      </c>
      <c r="G36" s="74"/>
    </row>
    <row r="37" spans="1:7" s="15" customFormat="1" ht="12.75">
      <c r="A37" s="16"/>
      <c r="B37" s="35">
        <f t="shared" si="0"/>
        <v>22</v>
      </c>
      <c r="C37" s="37" t="s">
        <v>8</v>
      </c>
      <c r="D37" s="33">
        <v>98541466</v>
      </c>
      <c r="E37" s="34">
        <v>0.13737843698919003</v>
      </c>
      <c r="F37" s="53">
        <v>120075</v>
      </c>
      <c r="G37" s="74"/>
    </row>
    <row r="38" spans="1:7" s="15" customFormat="1" ht="12.75">
      <c r="A38" s="16"/>
      <c r="B38" s="35">
        <f t="shared" si="0"/>
        <v>23</v>
      </c>
      <c r="C38" s="32" t="s">
        <v>46</v>
      </c>
      <c r="D38" s="33">
        <v>126777087</v>
      </c>
      <c r="E38" s="34">
        <v>0.1767422260401785</v>
      </c>
      <c r="F38" s="53">
        <v>154481</v>
      </c>
      <c r="G38" s="74"/>
    </row>
    <row r="39" spans="1:7" s="15" customFormat="1" ht="12.75">
      <c r="A39" s="16"/>
      <c r="B39" s="35">
        <f t="shared" si="0"/>
        <v>24</v>
      </c>
      <c r="C39" s="32" t="s">
        <v>9</v>
      </c>
      <c r="D39" s="33">
        <v>441695493</v>
      </c>
      <c r="E39" s="34">
        <v>0.6157756619280429</v>
      </c>
      <c r="F39" s="53">
        <v>538217</v>
      </c>
      <c r="G39" s="74"/>
    </row>
    <row r="40" spans="1:7" s="15" customFormat="1" ht="12.75">
      <c r="A40" s="16"/>
      <c r="B40" s="35">
        <f t="shared" si="0"/>
        <v>25</v>
      </c>
      <c r="C40" s="32" t="s">
        <v>10</v>
      </c>
      <c r="D40" s="33">
        <v>30325939</v>
      </c>
      <c r="E40" s="34">
        <v>0.04227793911701619</v>
      </c>
      <c r="F40" s="53">
        <v>36953</v>
      </c>
      <c r="G40" s="74"/>
    </row>
    <row r="41" spans="1:7" s="15" customFormat="1" ht="12.75">
      <c r="A41" s="16"/>
      <c r="B41" s="35">
        <f t="shared" si="0"/>
        <v>26</v>
      </c>
      <c r="C41" s="32" t="s">
        <v>11</v>
      </c>
      <c r="D41" s="33">
        <v>47114373</v>
      </c>
      <c r="E41" s="34">
        <v>0.06568299808393045</v>
      </c>
      <c r="F41" s="53">
        <v>57410</v>
      </c>
      <c r="G41" s="74"/>
    </row>
    <row r="42" spans="1:7" s="15" customFormat="1" ht="12.75">
      <c r="A42" s="16"/>
      <c r="B42" s="35">
        <f t="shared" si="0"/>
        <v>27</v>
      </c>
      <c r="C42" s="32" t="s">
        <v>12</v>
      </c>
      <c r="D42" s="33">
        <v>2692214551</v>
      </c>
      <c r="E42" s="34">
        <v>3.753264915461417</v>
      </c>
      <c r="F42" s="53">
        <v>3280532</v>
      </c>
      <c r="G42" s="74"/>
    </row>
    <row r="43" spans="1:7" s="15" customFormat="1" ht="12.75">
      <c r="A43" s="16"/>
      <c r="B43" s="35">
        <f t="shared" si="0"/>
        <v>28</v>
      </c>
      <c r="C43" s="32" t="s">
        <v>47</v>
      </c>
      <c r="D43" s="33">
        <v>100505996</v>
      </c>
      <c r="E43" s="34">
        <v>0.140117223733223</v>
      </c>
      <c r="F43" s="53">
        <v>122469</v>
      </c>
      <c r="G43" s="74"/>
    </row>
    <row r="44" spans="1:7" s="15" customFormat="1" ht="12.75">
      <c r="A44" s="16"/>
      <c r="B44" s="35">
        <f t="shared" si="0"/>
        <v>29</v>
      </c>
      <c r="C44" s="32" t="s">
        <v>125</v>
      </c>
      <c r="D44" s="33">
        <v>13946786</v>
      </c>
      <c r="E44" s="34">
        <v>0.01944346618207119</v>
      </c>
      <c r="F44" s="53">
        <v>16995</v>
      </c>
      <c r="G44" s="74"/>
    </row>
    <row r="45" spans="1:7" s="15" customFormat="1" ht="12.75">
      <c r="A45" s="16"/>
      <c r="B45" s="35">
        <f t="shared" si="0"/>
        <v>30</v>
      </c>
      <c r="C45" s="32" t="s">
        <v>126</v>
      </c>
      <c r="D45" s="33">
        <v>1523857</v>
      </c>
      <c r="E45" s="34">
        <v>0.0021244365580580685</v>
      </c>
      <c r="F45" s="53">
        <v>1857</v>
      </c>
      <c r="G45" s="74"/>
    </row>
    <row r="46" spans="1:7" s="15" customFormat="1" ht="12.75">
      <c r="A46" s="16"/>
      <c r="B46" s="35">
        <f t="shared" si="0"/>
        <v>31</v>
      </c>
      <c r="C46" s="32" t="s">
        <v>127</v>
      </c>
      <c r="D46" s="33">
        <v>40454084</v>
      </c>
      <c r="E46" s="34">
        <v>0.05639776893261768</v>
      </c>
      <c r="F46" s="53">
        <v>49294</v>
      </c>
      <c r="G46" s="74"/>
    </row>
    <row r="47" spans="1:7" s="15" customFormat="1" ht="12.75">
      <c r="A47" s="16"/>
      <c r="B47" s="35">
        <f t="shared" si="0"/>
        <v>32</v>
      </c>
      <c r="C47" s="32" t="s">
        <v>128</v>
      </c>
      <c r="D47" s="33">
        <v>385794782</v>
      </c>
      <c r="E47" s="34">
        <v>0.5378434713945225</v>
      </c>
      <c r="F47" s="53">
        <v>470101</v>
      </c>
      <c r="G47" s="74"/>
    </row>
    <row r="48" spans="1:7" s="15" customFormat="1" ht="12.75">
      <c r="A48" s="16"/>
      <c r="B48" s="35">
        <f t="shared" si="0"/>
        <v>33</v>
      </c>
      <c r="C48" s="32" t="s">
        <v>129</v>
      </c>
      <c r="D48" s="33">
        <v>301028089</v>
      </c>
      <c r="E48" s="34">
        <v>0.41966869415828245</v>
      </c>
      <c r="F48" s="53">
        <v>366810</v>
      </c>
      <c r="G48" s="74"/>
    </row>
    <row r="49" spans="1:7" s="15" customFormat="1" ht="12.75">
      <c r="A49" s="16"/>
      <c r="B49" s="35">
        <f t="shared" si="0"/>
        <v>34</v>
      </c>
      <c r="C49" s="32" t="s">
        <v>13</v>
      </c>
      <c r="D49" s="33">
        <v>2617637</v>
      </c>
      <c r="E49" s="34">
        <v>0.003649295005059824</v>
      </c>
      <c r="F49" s="53">
        <v>3190</v>
      </c>
      <c r="G49" s="74"/>
    </row>
    <row r="50" spans="1:7" s="15" customFormat="1" ht="12.75">
      <c r="A50" s="16"/>
      <c r="B50" s="35">
        <f t="shared" si="0"/>
        <v>35</v>
      </c>
      <c r="C50" s="32" t="s">
        <v>48</v>
      </c>
      <c r="D50" s="33">
        <v>65462838</v>
      </c>
      <c r="E50" s="34">
        <v>0.09126292443545092</v>
      </c>
      <c r="F50" s="53">
        <v>79768</v>
      </c>
      <c r="G50" s="74"/>
    </row>
    <row r="51" spans="1:7" s="15" customFormat="1" ht="12.75">
      <c r="A51" s="16"/>
      <c r="B51" s="35">
        <f t="shared" si="0"/>
        <v>36</v>
      </c>
      <c r="C51" s="32" t="s">
        <v>14</v>
      </c>
      <c r="D51" s="33">
        <v>16235955</v>
      </c>
      <c r="E51" s="34">
        <v>0.02263483801759987</v>
      </c>
      <c r="F51" s="53">
        <v>19784</v>
      </c>
      <c r="G51" s="74"/>
    </row>
    <row r="52" spans="1:7" s="15" customFormat="1" ht="12.75">
      <c r="A52" s="16"/>
      <c r="B52" s="35">
        <f t="shared" si="0"/>
        <v>37</v>
      </c>
      <c r="C52" s="32" t="s">
        <v>15</v>
      </c>
      <c r="D52" s="33">
        <v>263</v>
      </c>
      <c r="E52" s="34">
        <v>3.666530486582875E-07</v>
      </c>
      <c r="F52" s="53">
        <v>0</v>
      </c>
      <c r="G52" s="74"/>
    </row>
    <row r="53" spans="1:7" s="15" customFormat="1" ht="12.75">
      <c r="A53" s="48"/>
      <c r="B53" s="35">
        <f t="shared" si="0"/>
        <v>38</v>
      </c>
      <c r="C53" s="32" t="s">
        <v>16</v>
      </c>
      <c r="D53" s="33">
        <v>2953777</v>
      </c>
      <c r="E53" s="34">
        <v>0.004117913848314564</v>
      </c>
      <c r="F53" s="53">
        <v>3599</v>
      </c>
      <c r="G53" s="74"/>
    </row>
    <row r="54" spans="1:7" s="15" customFormat="1" ht="12.75">
      <c r="A54" s="16"/>
      <c r="B54" s="35">
        <f t="shared" si="0"/>
        <v>39</v>
      </c>
      <c r="C54" s="32" t="s">
        <v>17</v>
      </c>
      <c r="D54" s="33">
        <v>817509</v>
      </c>
      <c r="E54" s="34">
        <v>0.0011397040576258098</v>
      </c>
      <c r="F54" s="53">
        <v>996</v>
      </c>
      <c r="G54" s="74"/>
    </row>
    <row r="55" spans="1:7" s="15" customFormat="1" ht="12.75">
      <c r="A55" s="16"/>
      <c r="B55" s="35">
        <f t="shared" si="0"/>
        <v>40</v>
      </c>
      <c r="C55" s="32" t="s">
        <v>18</v>
      </c>
      <c r="D55" s="33">
        <v>550505</v>
      </c>
      <c r="E55" s="34">
        <v>0.0007674689602723595</v>
      </c>
      <c r="F55" s="53">
        <v>671</v>
      </c>
      <c r="G55" s="74"/>
    </row>
    <row r="56" spans="1:7" s="15" customFormat="1" ht="12.75">
      <c r="A56" s="16"/>
      <c r="B56" s="35">
        <f t="shared" si="0"/>
        <v>41</v>
      </c>
      <c r="C56" s="32" t="s">
        <v>19</v>
      </c>
      <c r="D56" s="33">
        <v>166004322</v>
      </c>
      <c r="E56" s="34">
        <v>0.23142962263023584</v>
      </c>
      <c r="F56" s="53">
        <v>202280</v>
      </c>
      <c r="G56" s="74"/>
    </row>
    <row r="57" spans="1:7" s="15" customFormat="1" ht="12.75">
      <c r="A57" s="16"/>
      <c r="B57" s="35">
        <f t="shared" si="0"/>
        <v>42</v>
      </c>
      <c r="C57" s="32" t="s">
        <v>20</v>
      </c>
      <c r="D57" s="33">
        <v>173923765</v>
      </c>
      <c r="E57" s="34">
        <v>0.24247026110789946</v>
      </c>
      <c r="F57" s="53">
        <v>211931</v>
      </c>
      <c r="G57" s="74"/>
    </row>
    <row r="58" spans="1:7" s="15" customFormat="1" ht="12.75">
      <c r="A58" s="16"/>
      <c r="B58" s="35">
        <f t="shared" si="0"/>
        <v>43</v>
      </c>
      <c r="C58" s="32" t="s">
        <v>21</v>
      </c>
      <c r="D58" s="33">
        <v>192620490</v>
      </c>
      <c r="E58" s="34">
        <v>0.26853570301351015</v>
      </c>
      <c r="F58" s="53">
        <v>234713</v>
      </c>
      <c r="G58" s="74"/>
    </row>
    <row r="59" spans="1:7" s="15" customFormat="1" ht="12.75">
      <c r="A59" s="16"/>
      <c r="B59" s="35">
        <f t="shared" si="0"/>
        <v>44</v>
      </c>
      <c r="C59" s="32" t="s">
        <v>130</v>
      </c>
      <c r="D59" s="33">
        <v>297576735</v>
      </c>
      <c r="E59" s="34">
        <v>0.4148570992301495</v>
      </c>
      <c r="F59" s="53">
        <v>362605</v>
      </c>
      <c r="G59" s="74"/>
    </row>
    <row r="60" spans="1:7" s="15" customFormat="1" ht="12.75">
      <c r="A60" s="16"/>
      <c r="B60" s="35">
        <f t="shared" si="0"/>
        <v>45</v>
      </c>
      <c r="C60" s="32" t="s">
        <v>22</v>
      </c>
      <c r="D60" s="33">
        <v>17720215</v>
      </c>
      <c r="E60" s="34">
        <v>0.024704071683005004</v>
      </c>
      <c r="F60" s="53">
        <v>21593</v>
      </c>
      <c r="G60" s="74"/>
    </row>
    <row r="61" spans="1:7" s="15" customFormat="1" ht="12.75">
      <c r="A61" s="16"/>
      <c r="B61" s="35">
        <f t="shared" si="0"/>
        <v>46</v>
      </c>
      <c r="C61" s="32" t="s">
        <v>23</v>
      </c>
      <c r="D61" s="33">
        <v>22981134</v>
      </c>
      <c r="E61" s="34">
        <v>0.03203841385066398</v>
      </c>
      <c r="F61" s="53">
        <v>28003</v>
      </c>
      <c r="G61" s="74"/>
    </row>
    <row r="62" spans="1:7" s="15" customFormat="1" ht="12.75">
      <c r="A62" s="16"/>
      <c r="B62" s="35">
        <f t="shared" si="0"/>
        <v>47</v>
      </c>
      <c r="C62" s="32" t="s">
        <v>24</v>
      </c>
      <c r="D62" s="33">
        <v>63327551</v>
      </c>
      <c r="E62" s="34">
        <v>0.08828608227457484</v>
      </c>
      <c r="F62" s="53">
        <v>77166</v>
      </c>
      <c r="G62" s="74"/>
    </row>
    <row r="63" spans="1:7" s="15" customFormat="1" ht="12.75">
      <c r="A63" s="16"/>
      <c r="B63" s="35">
        <f t="shared" si="0"/>
        <v>48</v>
      </c>
      <c r="C63" s="32" t="s">
        <v>44</v>
      </c>
      <c r="D63" s="33">
        <v>34366878</v>
      </c>
      <c r="E63" s="34">
        <v>0.04791148513903965</v>
      </c>
      <c r="F63" s="53">
        <v>41877</v>
      </c>
      <c r="G63" s="74"/>
    </row>
    <row r="64" spans="1:7" s="15" customFormat="1" ht="12.75">
      <c r="A64" s="16"/>
      <c r="B64" s="35">
        <f t="shared" si="0"/>
        <v>49</v>
      </c>
      <c r="C64" s="32" t="s">
        <v>25</v>
      </c>
      <c r="D64" s="33">
        <v>70712433</v>
      </c>
      <c r="E64" s="34">
        <v>0.09858147961024674</v>
      </c>
      <c r="F64" s="53">
        <v>86165</v>
      </c>
      <c r="G64" s="74"/>
    </row>
    <row r="65" spans="1:7" s="15" customFormat="1" ht="12.75">
      <c r="A65" s="16"/>
      <c r="B65" s="35">
        <f t="shared" si="0"/>
        <v>50</v>
      </c>
      <c r="C65" s="32" t="s">
        <v>49</v>
      </c>
      <c r="D65" s="33">
        <v>336166217</v>
      </c>
      <c r="E65" s="34">
        <v>0.4686553928478077</v>
      </c>
      <c r="F65" s="53">
        <v>409627</v>
      </c>
      <c r="G65" s="74"/>
    </row>
    <row r="66" spans="1:7" s="15" customFormat="1" ht="12.75">
      <c r="A66" s="16"/>
      <c r="B66" s="35">
        <f t="shared" si="0"/>
        <v>51</v>
      </c>
      <c r="C66" s="32" t="s">
        <v>26</v>
      </c>
      <c r="D66" s="33">
        <v>17422926</v>
      </c>
      <c r="E66" s="34">
        <v>0.02428961572033362</v>
      </c>
      <c r="F66" s="53">
        <v>21230</v>
      </c>
      <c r="G66" s="74"/>
    </row>
    <row r="67" spans="1:7" s="15" customFormat="1" ht="12.75">
      <c r="A67" s="16"/>
      <c r="B67" s="35">
        <f t="shared" si="0"/>
        <v>52</v>
      </c>
      <c r="C67" s="32" t="s">
        <v>65</v>
      </c>
      <c r="D67" s="33">
        <v>233521459</v>
      </c>
      <c r="E67" s="34">
        <v>0.32555648239346496</v>
      </c>
      <c r="F67" s="53">
        <v>284552</v>
      </c>
      <c r="G67" s="74"/>
    </row>
    <row r="68" spans="1:7" s="15" customFormat="1" ht="12.75">
      <c r="A68" s="16"/>
      <c r="B68" s="35">
        <f t="shared" si="0"/>
        <v>53</v>
      </c>
      <c r="C68" s="32" t="s">
        <v>50</v>
      </c>
      <c r="D68" s="33">
        <v>164231505</v>
      </c>
      <c r="E68" s="34">
        <v>0.228958106441022</v>
      </c>
      <c r="F68" s="53">
        <v>200120</v>
      </c>
      <c r="G68" s="74"/>
    </row>
    <row r="69" spans="1:7" s="15" customFormat="1" ht="12.75">
      <c r="A69" s="16"/>
      <c r="B69" s="35">
        <f t="shared" si="0"/>
        <v>54</v>
      </c>
      <c r="C69" s="32" t="s">
        <v>66</v>
      </c>
      <c r="D69" s="33">
        <v>34180241</v>
      </c>
      <c r="E69" s="34">
        <v>0.047651291127471455</v>
      </c>
      <c r="F69" s="53">
        <v>41649</v>
      </c>
      <c r="G69" s="74"/>
    </row>
    <row r="70" spans="1:7" s="15" customFormat="1" ht="12.75">
      <c r="A70" s="16"/>
      <c r="B70" s="35">
        <f t="shared" si="0"/>
        <v>55</v>
      </c>
      <c r="C70" s="32" t="s">
        <v>67</v>
      </c>
      <c r="D70" s="33">
        <v>15679227</v>
      </c>
      <c r="E70" s="34">
        <v>0.02185869346066667</v>
      </c>
      <c r="F70" s="53">
        <v>19106</v>
      </c>
      <c r="G70" s="74"/>
    </row>
    <row r="71" spans="1:7" s="15" customFormat="1" ht="12.75">
      <c r="A71" s="16"/>
      <c r="B71" s="35">
        <f t="shared" si="0"/>
        <v>56</v>
      </c>
      <c r="C71" s="32" t="s">
        <v>68</v>
      </c>
      <c r="D71" s="33">
        <v>1435476</v>
      </c>
      <c r="E71" s="34">
        <v>0.002001223010174159</v>
      </c>
      <c r="F71" s="53">
        <v>1749</v>
      </c>
      <c r="G71" s="74"/>
    </row>
    <row r="72" spans="1:7" s="15" customFormat="1" ht="12.75">
      <c r="A72" s="16"/>
      <c r="B72" s="35">
        <f t="shared" si="0"/>
        <v>57</v>
      </c>
      <c r="C72" s="32" t="s">
        <v>69</v>
      </c>
      <c r="D72" s="33">
        <v>4470407</v>
      </c>
      <c r="E72" s="34">
        <v>0.006232275115183836</v>
      </c>
      <c r="F72" s="53">
        <v>5447</v>
      </c>
      <c r="G72" s="74"/>
    </row>
    <row r="73" spans="1:7" s="15" customFormat="1" ht="12.75">
      <c r="A73" s="16"/>
      <c r="B73" s="35">
        <f t="shared" si="0"/>
        <v>58</v>
      </c>
      <c r="C73" s="32" t="s">
        <v>70</v>
      </c>
      <c r="D73" s="33">
        <v>27968103</v>
      </c>
      <c r="E73" s="34">
        <v>0.03899083737695436</v>
      </c>
      <c r="F73" s="53">
        <v>34080</v>
      </c>
      <c r="G73" s="74"/>
    </row>
    <row r="74" spans="1:7" s="15" customFormat="1" ht="12.75">
      <c r="A74" s="16"/>
      <c r="B74" s="35">
        <f t="shared" si="0"/>
        <v>59</v>
      </c>
      <c r="C74" s="32" t="s">
        <v>71</v>
      </c>
      <c r="D74" s="33">
        <v>15527169</v>
      </c>
      <c r="E74" s="34">
        <v>0.02164670665734773</v>
      </c>
      <c r="F74" s="53">
        <v>18920</v>
      </c>
      <c r="G74" s="74"/>
    </row>
    <row r="75" spans="1:7" s="15" customFormat="1" ht="12.75">
      <c r="A75" s="16"/>
      <c r="B75" s="35">
        <f t="shared" si="0"/>
        <v>60</v>
      </c>
      <c r="C75" s="32" t="s">
        <v>72</v>
      </c>
      <c r="D75" s="33">
        <v>5236361</v>
      </c>
      <c r="E75" s="34">
        <v>0.007300105416446232</v>
      </c>
      <c r="F75" s="53">
        <v>6381</v>
      </c>
      <c r="G75" s="74"/>
    </row>
    <row r="76" spans="1:7" s="15" customFormat="1" ht="12.75">
      <c r="A76" s="16"/>
      <c r="B76" s="35">
        <f t="shared" si="0"/>
        <v>61</v>
      </c>
      <c r="C76" s="32" t="s">
        <v>73</v>
      </c>
      <c r="D76" s="33">
        <v>90708237</v>
      </c>
      <c r="E76" s="34">
        <v>0.12645799100558355</v>
      </c>
      <c r="F76" s="53">
        <v>110530</v>
      </c>
      <c r="G76" s="74"/>
    </row>
    <row r="77" spans="1:7" s="15" customFormat="1" ht="12.75">
      <c r="A77" s="16"/>
      <c r="B77" s="35">
        <f t="shared" si="0"/>
        <v>62</v>
      </c>
      <c r="C77" s="32" t="s">
        <v>74</v>
      </c>
      <c r="D77" s="33">
        <v>35640125</v>
      </c>
      <c r="E77" s="34">
        <v>0.04968654177114999</v>
      </c>
      <c r="F77" s="53">
        <v>43428</v>
      </c>
      <c r="G77" s="74"/>
    </row>
    <row r="78" spans="1:7" s="15" customFormat="1" ht="12.75">
      <c r="A78" s="16"/>
      <c r="B78" s="35">
        <f t="shared" si="0"/>
        <v>63</v>
      </c>
      <c r="C78" s="32" t="s">
        <v>75</v>
      </c>
      <c r="D78" s="33">
        <v>95945580</v>
      </c>
      <c r="E78" s="34">
        <v>0.1337594654459605</v>
      </c>
      <c r="F78" s="53">
        <v>116912</v>
      </c>
      <c r="G78" s="74"/>
    </row>
    <row r="79" spans="1:7" s="15" customFormat="1" ht="12.75">
      <c r="A79" s="16"/>
      <c r="B79" s="35">
        <f t="shared" si="0"/>
        <v>64</v>
      </c>
      <c r="C79" s="32" t="s">
        <v>76</v>
      </c>
      <c r="D79" s="33">
        <v>78384972</v>
      </c>
      <c r="E79" s="34">
        <v>0.1092779047634772</v>
      </c>
      <c r="F79" s="53">
        <v>95514</v>
      </c>
      <c r="G79" s="74"/>
    </row>
    <row r="80" spans="1:7" s="15" customFormat="1" ht="12.75">
      <c r="A80" s="16"/>
      <c r="B80" s="35">
        <f t="shared" si="0"/>
        <v>65</v>
      </c>
      <c r="C80" s="32" t="s">
        <v>77</v>
      </c>
      <c r="D80" s="33">
        <v>9873281</v>
      </c>
      <c r="E80" s="34">
        <v>0.01376451931144466</v>
      </c>
      <c r="F80" s="53">
        <v>12031</v>
      </c>
      <c r="G80" s="74"/>
    </row>
    <row r="81" spans="1:7" s="15" customFormat="1" ht="12.75">
      <c r="A81" s="16"/>
      <c r="B81" s="35">
        <f t="shared" si="0"/>
        <v>66</v>
      </c>
      <c r="C81" s="32" t="s">
        <v>78</v>
      </c>
      <c r="D81" s="33">
        <v>9107320</v>
      </c>
      <c r="E81" s="34">
        <v>0.012696679251355874</v>
      </c>
      <c r="F81" s="53">
        <v>11098</v>
      </c>
      <c r="G81" s="74"/>
    </row>
    <row r="82" spans="1:7" s="15" customFormat="1" ht="12.75">
      <c r="A82" s="16"/>
      <c r="B82" s="35">
        <f aca="true" t="shared" si="1" ref="B82:B145">+B81+1</f>
        <v>67</v>
      </c>
      <c r="C82" s="32" t="s">
        <v>79</v>
      </c>
      <c r="D82" s="33">
        <v>102568286</v>
      </c>
      <c r="E82" s="34">
        <v>0.1429922994583846</v>
      </c>
      <c r="F82" s="53">
        <v>124982</v>
      </c>
      <c r="G82" s="74"/>
    </row>
    <row r="83" spans="1:7" s="15" customFormat="1" ht="12.75">
      <c r="A83" s="16"/>
      <c r="B83" s="35">
        <f t="shared" si="1"/>
        <v>68</v>
      </c>
      <c r="C83" s="32" t="s">
        <v>80</v>
      </c>
      <c r="D83" s="33">
        <v>13358086</v>
      </c>
      <c r="E83" s="34">
        <v>0.018622748882660033</v>
      </c>
      <c r="F83" s="53">
        <v>16278</v>
      </c>
      <c r="G83" s="74"/>
    </row>
    <row r="84" spans="1:7" s="15" customFormat="1" ht="12.75">
      <c r="A84" s="16"/>
      <c r="B84" s="35">
        <f t="shared" si="1"/>
        <v>69</v>
      </c>
      <c r="C84" s="32" t="s">
        <v>81</v>
      </c>
      <c r="D84" s="33">
        <v>23896651</v>
      </c>
      <c r="E84" s="34">
        <v>0.033314752630696255</v>
      </c>
      <c r="F84" s="53">
        <v>29119</v>
      </c>
      <c r="G84" s="74"/>
    </row>
    <row r="85" spans="1:7" s="15" customFormat="1" ht="12.75">
      <c r="A85" s="16"/>
      <c r="B85" s="35">
        <f t="shared" si="1"/>
        <v>70</v>
      </c>
      <c r="C85" s="32" t="s">
        <v>82</v>
      </c>
      <c r="D85" s="33">
        <v>60722042</v>
      </c>
      <c r="E85" s="34">
        <v>0.08465369513329496</v>
      </c>
      <c r="F85" s="53">
        <v>73991</v>
      </c>
      <c r="G85" s="74"/>
    </row>
    <row r="86" spans="1:7" s="15" customFormat="1" ht="12.75">
      <c r="A86" s="16"/>
      <c r="B86" s="35">
        <f t="shared" si="1"/>
        <v>71</v>
      </c>
      <c r="C86" s="32" t="s">
        <v>83</v>
      </c>
      <c r="D86" s="33">
        <v>35529532</v>
      </c>
      <c r="E86" s="34">
        <v>0.04953236207301211</v>
      </c>
      <c r="F86" s="53">
        <v>43294</v>
      </c>
      <c r="G86" s="74"/>
    </row>
    <row r="87" spans="1:7" s="15" customFormat="1" ht="12.75">
      <c r="A87" s="16"/>
      <c r="B87" s="35">
        <f t="shared" si="1"/>
        <v>72</v>
      </c>
      <c r="C87" s="32" t="s">
        <v>84</v>
      </c>
      <c r="D87" s="33">
        <v>71817808</v>
      </c>
      <c r="E87" s="34">
        <v>0.10012250285610476</v>
      </c>
      <c r="F87" s="53">
        <v>87512</v>
      </c>
      <c r="G87" s="74"/>
    </row>
    <row r="88" spans="1:7" s="15" customFormat="1" ht="12.75">
      <c r="A88" s="16"/>
      <c r="B88" s="35">
        <f t="shared" si="1"/>
        <v>73</v>
      </c>
      <c r="C88" s="32" t="s">
        <v>85</v>
      </c>
      <c r="D88" s="33">
        <v>80407712</v>
      </c>
      <c r="E88" s="34">
        <v>0.11209784311953447</v>
      </c>
      <c r="F88" s="53">
        <v>97979</v>
      </c>
      <c r="G88" s="74"/>
    </row>
    <row r="89" spans="1:7" s="15" customFormat="1" ht="12.75">
      <c r="A89" s="16"/>
      <c r="B89" s="35">
        <f t="shared" si="1"/>
        <v>74</v>
      </c>
      <c r="C89" s="32" t="s">
        <v>86</v>
      </c>
      <c r="D89" s="33">
        <v>1648917</v>
      </c>
      <c r="E89" s="34">
        <v>0.0022987849621082792</v>
      </c>
      <c r="F89" s="53">
        <v>2009</v>
      </c>
      <c r="G89" s="74"/>
    </row>
    <row r="90" spans="1:7" s="15" customFormat="1" ht="12.75">
      <c r="A90" s="16"/>
      <c r="B90" s="35">
        <f t="shared" si="1"/>
        <v>75</v>
      </c>
      <c r="C90" s="32" t="s">
        <v>87</v>
      </c>
      <c r="D90" s="33">
        <v>8833932</v>
      </c>
      <c r="E90" s="34">
        <v>0.012315544104334612</v>
      </c>
      <c r="F90" s="53">
        <v>10764</v>
      </c>
      <c r="G90" s="74"/>
    </row>
    <row r="91" spans="1:7" s="15" customFormat="1" ht="12.75">
      <c r="A91" s="16"/>
      <c r="B91" s="35">
        <f t="shared" si="1"/>
        <v>76</v>
      </c>
      <c r="C91" s="32" t="s">
        <v>88</v>
      </c>
      <c r="D91" s="33">
        <v>9311601</v>
      </c>
      <c r="E91" s="34">
        <v>0.01298147108189946</v>
      </c>
      <c r="F91" s="53">
        <v>11346</v>
      </c>
      <c r="G91" s="74"/>
    </row>
    <row r="92" spans="1:7" s="15" customFormat="1" ht="12.75">
      <c r="A92" s="16"/>
      <c r="B92" s="35">
        <f t="shared" si="1"/>
        <v>77</v>
      </c>
      <c r="C92" s="32" t="s">
        <v>89</v>
      </c>
      <c r="D92" s="33">
        <v>53215095</v>
      </c>
      <c r="E92" s="34">
        <v>0.07418812477714978</v>
      </c>
      <c r="F92" s="53">
        <v>64844</v>
      </c>
      <c r="G92" s="74"/>
    </row>
    <row r="93" spans="1:7" s="15" customFormat="1" ht="12.75">
      <c r="A93" s="16"/>
      <c r="B93" s="35">
        <f t="shared" si="1"/>
        <v>78</v>
      </c>
      <c r="C93" s="32" t="s">
        <v>90</v>
      </c>
      <c r="D93" s="33">
        <v>7750535</v>
      </c>
      <c r="E93" s="34">
        <v>0.010805160785105553</v>
      </c>
      <c r="F93" s="53">
        <v>9444</v>
      </c>
      <c r="G93" s="74"/>
    </row>
    <row r="94" spans="1:7" s="15" customFormat="1" ht="12.75">
      <c r="A94" s="16"/>
      <c r="B94" s="35">
        <f t="shared" si="1"/>
        <v>79</v>
      </c>
      <c r="C94" s="32" t="s">
        <v>91</v>
      </c>
      <c r="D94" s="33">
        <v>6944508</v>
      </c>
      <c r="E94" s="34">
        <v>0.00968146399099569</v>
      </c>
      <c r="F94" s="53">
        <v>8462</v>
      </c>
      <c r="G94" s="74"/>
    </row>
    <row r="95" spans="1:7" s="15" customFormat="1" ht="12.75">
      <c r="A95" s="16"/>
      <c r="B95" s="35">
        <f t="shared" si="1"/>
        <v>80</v>
      </c>
      <c r="C95" s="32" t="s">
        <v>92</v>
      </c>
      <c r="D95" s="33">
        <v>4602663</v>
      </c>
      <c r="E95" s="34">
        <v>0.006416655592763116</v>
      </c>
      <c r="F95" s="53">
        <v>5608</v>
      </c>
      <c r="G95" s="74"/>
    </row>
    <row r="96" spans="1:7" s="15" customFormat="1" ht="12.75">
      <c r="A96" s="16"/>
      <c r="B96" s="35">
        <f t="shared" si="1"/>
        <v>81</v>
      </c>
      <c r="C96" s="32" t="s">
        <v>93</v>
      </c>
      <c r="D96" s="33">
        <v>23681709</v>
      </c>
      <c r="E96" s="34">
        <v>0.033015098107560474</v>
      </c>
      <c r="F96" s="53">
        <v>28857</v>
      </c>
      <c r="G96" s="74"/>
    </row>
    <row r="97" spans="1:7" s="15" customFormat="1" ht="12.75">
      <c r="A97" s="16"/>
      <c r="B97" s="35">
        <f t="shared" si="1"/>
        <v>82</v>
      </c>
      <c r="C97" s="32" t="s">
        <v>94</v>
      </c>
      <c r="D97" s="33">
        <v>23367750</v>
      </c>
      <c r="E97" s="34">
        <v>0.03257740219689999</v>
      </c>
      <c r="F97" s="53">
        <v>28474</v>
      </c>
      <c r="G97" s="74"/>
    </row>
    <row r="98" spans="1:7" s="15" customFormat="1" ht="12.75">
      <c r="A98" s="16"/>
      <c r="B98" s="35">
        <f t="shared" si="1"/>
        <v>83</v>
      </c>
      <c r="C98" s="32" t="s">
        <v>95</v>
      </c>
      <c r="D98" s="33">
        <v>22857125</v>
      </c>
      <c r="E98" s="34">
        <v>0.03186553066469034</v>
      </c>
      <c r="F98" s="53">
        <v>27852</v>
      </c>
      <c r="G98" s="74"/>
    </row>
    <row r="99" spans="1:7" s="15" customFormat="1" ht="12.75">
      <c r="A99" s="16"/>
      <c r="B99" s="35">
        <f t="shared" si="1"/>
        <v>84</v>
      </c>
      <c r="C99" s="32" t="s">
        <v>131</v>
      </c>
      <c r="D99" s="33">
        <v>11446306</v>
      </c>
      <c r="E99" s="34">
        <v>0.015957501866067102</v>
      </c>
      <c r="F99" s="53">
        <v>13948</v>
      </c>
      <c r="G99" s="74"/>
    </row>
    <row r="100" spans="1:7" s="15" customFormat="1" ht="12.75">
      <c r="A100" s="16"/>
      <c r="B100" s="35">
        <f t="shared" si="1"/>
        <v>85</v>
      </c>
      <c r="C100" s="32" t="s">
        <v>96</v>
      </c>
      <c r="D100" s="33">
        <v>47222213</v>
      </c>
      <c r="E100" s="34">
        <v>0.0658333397750609</v>
      </c>
      <c r="F100" s="53">
        <v>57541</v>
      </c>
      <c r="G100" s="74"/>
    </row>
    <row r="101" spans="1:7" s="15" customFormat="1" ht="12.75">
      <c r="A101" s="16"/>
      <c r="B101" s="35">
        <f t="shared" si="1"/>
        <v>86</v>
      </c>
      <c r="C101" s="32" t="s">
        <v>97</v>
      </c>
      <c r="D101" s="33">
        <v>11036668</v>
      </c>
      <c r="E101" s="34">
        <v>0.015386418133951954</v>
      </c>
      <c r="F101" s="53">
        <v>13448</v>
      </c>
      <c r="G101" s="74"/>
    </row>
    <row r="102" spans="1:7" s="15" customFormat="1" ht="12.75">
      <c r="A102" s="16"/>
      <c r="B102" s="35">
        <f t="shared" si="1"/>
        <v>87</v>
      </c>
      <c r="C102" s="32" t="s">
        <v>27</v>
      </c>
      <c r="D102" s="33">
        <v>46447108</v>
      </c>
      <c r="E102" s="34">
        <v>0.06475275189947047</v>
      </c>
      <c r="F102" s="53">
        <v>56597</v>
      </c>
      <c r="G102" s="74"/>
    </row>
    <row r="103" spans="1:7" s="15" customFormat="1" ht="12.75">
      <c r="A103" s="16"/>
      <c r="B103" s="35">
        <f t="shared" si="1"/>
        <v>88</v>
      </c>
      <c r="C103" s="32" t="s">
        <v>28</v>
      </c>
      <c r="D103" s="33">
        <v>228306914</v>
      </c>
      <c r="E103" s="34">
        <v>0.31828679105652263</v>
      </c>
      <c r="F103" s="53">
        <v>278198</v>
      </c>
      <c r="G103" s="74"/>
    </row>
    <row r="104" spans="1:7" s="15" customFormat="1" ht="12.75">
      <c r="A104" s="16"/>
      <c r="B104" s="35">
        <f t="shared" si="1"/>
        <v>89</v>
      </c>
      <c r="C104" s="32" t="s">
        <v>51</v>
      </c>
      <c r="D104" s="33">
        <v>15786846</v>
      </c>
      <c r="E104" s="34">
        <v>0.02200872705170681</v>
      </c>
      <c r="F104" s="53">
        <v>19237</v>
      </c>
      <c r="G104" s="74"/>
    </row>
    <row r="105" spans="1:7" s="15" customFormat="1" ht="12.75">
      <c r="A105" s="16"/>
      <c r="B105" s="35">
        <f t="shared" si="1"/>
        <v>90</v>
      </c>
      <c r="C105" s="32" t="s">
        <v>29</v>
      </c>
      <c r="D105" s="33">
        <v>552202019</v>
      </c>
      <c r="E105" s="34">
        <v>0.7698348051011847</v>
      </c>
      <c r="F105" s="53">
        <v>672872</v>
      </c>
      <c r="G105" s="74"/>
    </row>
    <row r="106" spans="1:7" s="15" customFormat="1" ht="12.75">
      <c r="A106" s="16"/>
      <c r="B106" s="35">
        <f t="shared" si="1"/>
        <v>91</v>
      </c>
      <c r="C106" s="32" t="s">
        <v>30</v>
      </c>
      <c r="D106" s="33">
        <v>721190432</v>
      </c>
      <c r="E106" s="34">
        <v>1.0054246028744767</v>
      </c>
      <c r="F106" s="53">
        <v>878789</v>
      </c>
      <c r="G106" s="74"/>
    </row>
    <row r="107" spans="1:7" s="15" customFormat="1" ht="12.75">
      <c r="A107" s="16"/>
      <c r="B107" s="35">
        <f t="shared" si="1"/>
        <v>92</v>
      </c>
      <c r="C107" s="32" t="s">
        <v>132</v>
      </c>
      <c r="D107" s="33">
        <v>307488028</v>
      </c>
      <c r="E107" s="34">
        <v>0.4286746117571288</v>
      </c>
      <c r="F107" s="53">
        <v>374682</v>
      </c>
      <c r="G107" s="74"/>
    </row>
    <row r="108" spans="1:7" s="15" customFormat="1" ht="12.75">
      <c r="A108" s="16"/>
      <c r="B108" s="35">
        <f t="shared" si="1"/>
        <v>93</v>
      </c>
      <c r="C108" s="32" t="s">
        <v>52</v>
      </c>
      <c r="D108" s="33">
        <v>827446008</v>
      </c>
      <c r="E108" s="34">
        <v>1.153557419898592</v>
      </c>
      <c r="F108" s="53">
        <v>1008264</v>
      </c>
      <c r="G108" s="74"/>
    </row>
    <row r="109" spans="1:7" s="15" customFormat="1" ht="12.75">
      <c r="A109" s="16"/>
      <c r="B109" s="35">
        <f t="shared" si="1"/>
        <v>94</v>
      </c>
      <c r="C109" s="32" t="s">
        <v>133</v>
      </c>
      <c r="D109" s="33">
        <v>304883365</v>
      </c>
      <c r="E109" s="34">
        <v>0.425043404039724</v>
      </c>
      <c r="F109" s="53">
        <v>371508</v>
      </c>
      <c r="G109" s="74"/>
    </row>
    <row r="110" spans="1:7" s="15" customFormat="1" ht="12.75">
      <c r="A110" s="16"/>
      <c r="B110" s="35">
        <f t="shared" si="1"/>
        <v>95</v>
      </c>
      <c r="C110" s="32" t="s">
        <v>31</v>
      </c>
      <c r="D110" s="33">
        <v>285047563</v>
      </c>
      <c r="E110" s="34">
        <v>0.39738995432154095</v>
      </c>
      <c r="F110" s="53">
        <v>347338</v>
      </c>
      <c r="G110" s="74"/>
    </row>
    <row r="111" spans="1:7" s="15" customFormat="1" ht="12.75">
      <c r="A111" s="16"/>
      <c r="B111" s="35">
        <f t="shared" si="1"/>
        <v>96</v>
      </c>
      <c r="C111" s="32" t="s">
        <v>109</v>
      </c>
      <c r="D111" s="33">
        <v>833706829</v>
      </c>
      <c r="E111" s="34">
        <v>1.1622857434984166</v>
      </c>
      <c r="F111" s="53">
        <v>1015893</v>
      </c>
      <c r="G111" s="74"/>
    </row>
    <row r="112" spans="1:7" s="15" customFormat="1" ht="12.75">
      <c r="A112" s="16"/>
      <c r="B112" s="35">
        <f t="shared" si="1"/>
        <v>97</v>
      </c>
      <c r="C112" s="32" t="s">
        <v>32</v>
      </c>
      <c r="D112" s="33">
        <v>842534281</v>
      </c>
      <c r="E112" s="34">
        <v>1.17459225371775</v>
      </c>
      <c r="F112" s="53">
        <v>1026649</v>
      </c>
      <c r="G112" s="74"/>
    </row>
    <row r="113" spans="1:7" s="15" customFormat="1" ht="12.75">
      <c r="A113" s="16"/>
      <c r="B113" s="35">
        <f t="shared" si="1"/>
        <v>98</v>
      </c>
      <c r="C113" s="32" t="s">
        <v>134</v>
      </c>
      <c r="D113" s="33">
        <v>381424893</v>
      </c>
      <c r="E113" s="34">
        <v>0.531751330238065</v>
      </c>
      <c r="F113" s="53">
        <v>464776</v>
      </c>
      <c r="G113" s="74"/>
    </row>
    <row r="114" spans="1:7" s="15" customFormat="1" ht="12.75">
      <c r="A114" s="16"/>
      <c r="B114" s="35">
        <f t="shared" si="1"/>
        <v>99</v>
      </c>
      <c r="C114" s="32" t="s">
        <v>33</v>
      </c>
      <c r="D114" s="33">
        <v>316982881</v>
      </c>
      <c r="E114" s="34">
        <v>0.44191155776097774</v>
      </c>
      <c r="F114" s="53">
        <v>386252</v>
      </c>
      <c r="G114" s="74"/>
    </row>
    <row r="115" spans="1:7" s="15" customFormat="1" ht="12.75">
      <c r="A115" s="16"/>
      <c r="B115" s="35">
        <f t="shared" si="1"/>
        <v>100</v>
      </c>
      <c r="C115" s="32" t="s">
        <v>34</v>
      </c>
      <c r="D115" s="33">
        <v>381669941</v>
      </c>
      <c r="E115" s="34">
        <v>0.5320929560793868</v>
      </c>
      <c r="F115" s="53">
        <v>465075</v>
      </c>
      <c r="G115" s="74"/>
    </row>
    <row r="116" spans="1:7" s="15" customFormat="1" ht="12.75">
      <c r="A116" s="16"/>
      <c r="B116" s="35">
        <f t="shared" si="1"/>
        <v>101</v>
      </c>
      <c r="C116" s="32" t="s">
        <v>35</v>
      </c>
      <c r="D116" s="33">
        <v>465758717</v>
      </c>
      <c r="E116" s="34">
        <v>0.6493226369856371</v>
      </c>
      <c r="F116" s="53">
        <v>567539</v>
      </c>
      <c r="G116" s="74"/>
    </row>
    <row r="117" spans="1:7" s="15" customFormat="1" ht="12.75">
      <c r="A117" s="16"/>
      <c r="B117" s="35">
        <f t="shared" si="1"/>
        <v>102</v>
      </c>
      <c r="C117" s="32" t="s">
        <v>53</v>
      </c>
      <c r="D117" s="33">
        <v>283076463</v>
      </c>
      <c r="E117" s="34">
        <v>0.39464200822188183</v>
      </c>
      <c r="F117" s="53">
        <v>344936</v>
      </c>
      <c r="G117" s="74"/>
    </row>
    <row r="118" spans="1:7" s="15" customFormat="1" ht="12.75">
      <c r="A118" s="16"/>
      <c r="B118" s="35">
        <f t="shared" si="1"/>
        <v>103</v>
      </c>
      <c r="C118" s="32" t="s">
        <v>54</v>
      </c>
      <c r="D118" s="33">
        <v>169683566</v>
      </c>
      <c r="E118" s="34">
        <v>0.23655892312209026</v>
      </c>
      <c r="F118" s="53">
        <v>206764</v>
      </c>
      <c r="G118" s="74"/>
    </row>
    <row r="119" spans="1:7" s="15" customFormat="1" ht="12.75">
      <c r="A119" s="16"/>
      <c r="B119" s="35">
        <f t="shared" si="1"/>
        <v>104</v>
      </c>
      <c r="C119" s="32" t="s">
        <v>36</v>
      </c>
      <c r="D119" s="33">
        <v>671566561</v>
      </c>
      <c r="E119" s="34">
        <v>0.9362430683179155</v>
      </c>
      <c r="F119" s="53">
        <v>818321</v>
      </c>
      <c r="G119" s="74"/>
    </row>
    <row r="120" spans="1:7" s="15" customFormat="1" ht="12.75">
      <c r="A120" s="16"/>
      <c r="B120" s="35">
        <f t="shared" si="1"/>
        <v>105</v>
      </c>
      <c r="C120" s="32" t="s">
        <v>160</v>
      </c>
      <c r="D120" s="33">
        <v>212892881</v>
      </c>
      <c r="E120" s="34">
        <v>0.29679780933952854</v>
      </c>
      <c r="F120" s="53">
        <v>259415</v>
      </c>
      <c r="G120" s="74"/>
    </row>
    <row r="121" spans="1:7" s="15" customFormat="1" ht="12.75">
      <c r="A121" s="16"/>
      <c r="B121" s="35">
        <f t="shared" si="1"/>
        <v>106</v>
      </c>
      <c r="C121" s="32" t="s">
        <v>37</v>
      </c>
      <c r="D121" s="33">
        <v>554091775</v>
      </c>
      <c r="E121" s="34">
        <v>0.7724693480617182</v>
      </c>
      <c r="F121" s="53">
        <v>675175</v>
      </c>
      <c r="G121" s="74"/>
    </row>
    <row r="122" spans="1:7" s="15" customFormat="1" ht="12.75">
      <c r="A122" s="16"/>
      <c r="B122" s="35">
        <f t="shared" si="1"/>
        <v>107</v>
      </c>
      <c r="C122" s="32" t="s">
        <v>38</v>
      </c>
      <c r="D122" s="33">
        <v>2875758589</v>
      </c>
      <c r="E122" s="34">
        <v>4.009146972859715</v>
      </c>
      <c r="F122" s="53">
        <v>3504185</v>
      </c>
      <c r="G122" s="74"/>
    </row>
    <row r="123" spans="1:7" s="15" customFormat="1" ht="12.75">
      <c r="A123" s="16"/>
      <c r="B123" s="35">
        <f t="shared" si="1"/>
        <v>108</v>
      </c>
      <c r="C123" s="32" t="s">
        <v>39</v>
      </c>
      <c r="D123" s="33">
        <v>408325914</v>
      </c>
      <c r="E123" s="34">
        <v>0.5692545293318696</v>
      </c>
      <c r="F123" s="53">
        <v>497555</v>
      </c>
      <c r="G123" s="74"/>
    </row>
    <row r="124" spans="1:7" s="15" customFormat="1" ht="12.75">
      <c r="A124" s="16"/>
      <c r="B124" s="35">
        <f t="shared" si="1"/>
        <v>109</v>
      </c>
      <c r="C124" s="32" t="s">
        <v>40</v>
      </c>
      <c r="D124" s="33">
        <v>615117762</v>
      </c>
      <c r="E124" s="34">
        <v>0.8575467784074635</v>
      </c>
      <c r="F124" s="53">
        <v>749537</v>
      </c>
      <c r="G124" s="74"/>
    </row>
    <row r="125" spans="1:7" s="15" customFormat="1" ht="12.75">
      <c r="A125" s="16"/>
      <c r="B125" s="35">
        <f t="shared" si="1"/>
        <v>110</v>
      </c>
      <c r="C125" s="32" t="s">
        <v>41</v>
      </c>
      <c r="D125" s="33">
        <v>87156974</v>
      </c>
      <c r="E125" s="34">
        <v>0.12150711113662015</v>
      </c>
      <c r="F125" s="53">
        <v>106203</v>
      </c>
      <c r="G125" s="74"/>
    </row>
    <row r="126" spans="1:7" s="15" customFormat="1" ht="12.75">
      <c r="A126" s="16"/>
      <c r="B126" s="35">
        <f t="shared" si="1"/>
        <v>111</v>
      </c>
      <c r="C126" s="32" t="s">
        <v>55</v>
      </c>
      <c r="D126" s="33">
        <v>651014184</v>
      </c>
      <c r="E126" s="34">
        <v>0.9075906284539442</v>
      </c>
      <c r="F126" s="53">
        <v>793277</v>
      </c>
      <c r="G126" s="74"/>
    </row>
    <row r="127" spans="1:7" s="15" customFormat="1" ht="12.75">
      <c r="A127" s="16"/>
      <c r="B127" s="35">
        <f t="shared" si="1"/>
        <v>112</v>
      </c>
      <c r="C127" s="32" t="s">
        <v>42</v>
      </c>
      <c r="D127" s="33">
        <v>3127832500</v>
      </c>
      <c r="E127" s="34">
        <v>4.360567763564536</v>
      </c>
      <c r="F127" s="53">
        <v>3811343</v>
      </c>
      <c r="G127" s="74"/>
    </row>
    <row r="128" spans="1:7" s="15" customFormat="1" ht="12.75">
      <c r="A128" s="16"/>
      <c r="B128" s="35">
        <f t="shared" si="1"/>
        <v>113</v>
      </c>
      <c r="C128" s="32" t="s">
        <v>56</v>
      </c>
      <c r="D128" s="33">
        <v>3203357230.763889</v>
      </c>
      <c r="E128" s="34">
        <v>4.465858154376993</v>
      </c>
      <c r="F128" s="53">
        <v>3903372</v>
      </c>
      <c r="G128" s="74"/>
    </row>
    <row r="129" spans="1:7" s="15" customFormat="1" ht="12.75">
      <c r="A129" s="16"/>
      <c r="B129" s="35">
        <f t="shared" si="1"/>
        <v>114</v>
      </c>
      <c r="C129" s="32" t="s">
        <v>57</v>
      </c>
      <c r="D129" s="33">
        <v>193325628</v>
      </c>
      <c r="E129" s="34">
        <v>0.26951874863109504</v>
      </c>
      <c r="F129" s="53">
        <v>235572</v>
      </c>
      <c r="G129" s="74"/>
    </row>
    <row r="130" spans="1:7" s="15" customFormat="1" ht="12.75">
      <c r="A130" s="16"/>
      <c r="B130" s="35">
        <f t="shared" si="1"/>
        <v>115</v>
      </c>
      <c r="C130" s="32" t="s">
        <v>58</v>
      </c>
      <c r="D130" s="33">
        <v>85700317</v>
      </c>
      <c r="E130" s="34">
        <v>0.11947635931190746</v>
      </c>
      <c r="F130" s="53">
        <v>104428</v>
      </c>
      <c r="G130" s="74"/>
    </row>
    <row r="131" spans="1:7" s="15" customFormat="1" ht="12.75">
      <c r="A131" s="16"/>
      <c r="B131" s="35">
        <f t="shared" si="1"/>
        <v>116</v>
      </c>
      <c r="C131" s="32" t="s">
        <v>135</v>
      </c>
      <c r="D131" s="33">
        <v>1820339</v>
      </c>
      <c r="E131" s="34">
        <v>0.0025377674674584728</v>
      </c>
      <c r="F131" s="53">
        <v>2218</v>
      </c>
      <c r="G131" s="74"/>
    </row>
    <row r="132" spans="1:7" s="15" customFormat="1" ht="12.75">
      <c r="A132" s="16"/>
      <c r="B132" s="35">
        <f t="shared" si="1"/>
        <v>117</v>
      </c>
      <c r="C132" s="32" t="s">
        <v>110</v>
      </c>
      <c r="D132" s="33">
        <v>180177506</v>
      </c>
      <c r="E132" s="34">
        <v>0.2511887143518893</v>
      </c>
      <c r="F132" s="53">
        <v>219551</v>
      </c>
      <c r="G132" s="74"/>
    </row>
    <row r="133" spans="1:7" s="15" customFormat="1" ht="12.75">
      <c r="A133" s="16"/>
      <c r="B133" s="35">
        <f t="shared" si="1"/>
        <v>118</v>
      </c>
      <c r="C133" s="32" t="s">
        <v>136</v>
      </c>
      <c r="D133" s="33">
        <v>27507</v>
      </c>
      <c r="E133" s="34">
        <v>3.834800535910082E-05</v>
      </c>
      <c r="F133" s="53">
        <v>34</v>
      </c>
      <c r="G133" s="74"/>
    </row>
    <row r="134" spans="1:7" s="15" customFormat="1" ht="12.75">
      <c r="A134" s="16"/>
      <c r="B134" s="35">
        <f t="shared" si="1"/>
        <v>119</v>
      </c>
      <c r="C134" s="32" t="s">
        <v>113</v>
      </c>
      <c r="D134" s="33">
        <v>9230400653</v>
      </c>
      <c r="E134" s="34">
        <v>12.868268212014819</v>
      </c>
      <c r="F134" s="53">
        <v>11247478</v>
      </c>
      <c r="G134" s="74"/>
    </row>
    <row r="135" spans="1:7" s="15" customFormat="1" ht="12.75">
      <c r="A135" s="16"/>
      <c r="B135" s="35">
        <f t="shared" si="1"/>
        <v>120</v>
      </c>
      <c r="C135" s="32" t="s">
        <v>111</v>
      </c>
      <c r="D135" s="33">
        <v>1935275377</v>
      </c>
      <c r="E135" s="34">
        <v>2.6980023458949303</v>
      </c>
      <c r="F135" s="53">
        <v>2358182</v>
      </c>
      <c r="G135" s="74"/>
    </row>
    <row r="136" spans="1:7" s="15" customFormat="1" ht="12.75">
      <c r="A136" s="16"/>
      <c r="B136" s="35">
        <f t="shared" si="1"/>
        <v>121</v>
      </c>
      <c r="C136" s="32" t="s">
        <v>112</v>
      </c>
      <c r="D136" s="33">
        <v>1772849815</v>
      </c>
      <c r="E136" s="34">
        <v>2.471561937197836</v>
      </c>
      <c r="F136" s="53">
        <v>2160263</v>
      </c>
      <c r="G136" s="74"/>
    </row>
    <row r="137" spans="1:7" s="15" customFormat="1" ht="12.75">
      <c r="A137" s="16"/>
      <c r="B137" s="35">
        <f t="shared" si="1"/>
        <v>122</v>
      </c>
      <c r="C137" s="32" t="s">
        <v>114</v>
      </c>
      <c r="D137" s="33">
        <v>11576164</v>
      </c>
      <c r="E137" s="34">
        <v>0.01613853924854873</v>
      </c>
      <c r="F137" s="53">
        <v>14106</v>
      </c>
      <c r="G137" s="74"/>
    </row>
    <row r="138" spans="1:7" s="15" customFormat="1" ht="12.75">
      <c r="A138" s="16"/>
      <c r="B138" s="35">
        <f t="shared" si="1"/>
        <v>123</v>
      </c>
      <c r="C138" s="32" t="s">
        <v>115</v>
      </c>
      <c r="D138" s="33">
        <v>498850</v>
      </c>
      <c r="E138" s="34">
        <v>0.0006954557921033715</v>
      </c>
      <c r="F138" s="53">
        <v>608</v>
      </c>
      <c r="G138" s="74"/>
    </row>
    <row r="139" spans="1:7" s="15" customFormat="1" ht="12.75">
      <c r="A139" s="16"/>
      <c r="B139" s="35">
        <f t="shared" si="1"/>
        <v>124</v>
      </c>
      <c r="C139" s="32" t="s">
        <v>116</v>
      </c>
      <c r="D139" s="33">
        <v>264350833</v>
      </c>
      <c r="E139" s="34">
        <v>0.36853626933387007</v>
      </c>
      <c r="F139" s="53">
        <v>322118</v>
      </c>
      <c r="G139" s="74"/>
    </row>
    <row r="140" spans="1:7" s="15" customFormat="1" ht="12.75">
      <c r="A140" s="16"/>
      <c r="B140" s="35">
        <f t="shared" si="1"/>
        <v>125</v>
      </c>
      <c r="C140" s="32" t="s">
        <v>137</v>
      </c>
      <c r="D140" s="33">
        <v>222414919</v>
      </c>
      <c r="E140" s="34">
        <v>0.3100726544427227</v>
      </c>
      <c r="F140" s="53">
        <v>271018</v>
      </c>
      <c r="G140" s="74"/>
    </row>
    <row r="141" spans="1:7" s="15" customFormat="1" ht="12.75">
      <c r="A141" s="16"/>
      <c r="B141" s="35">
        <f t="shared" si="1"/>
        <v>126</v>
      </c>
      <c r="C141" s="32" t="s">
        <v>138</v>
      </c>
      <c r="D141" s="33">
        <v>170018871</v>
      </c>
      <c r="E141" s="34">
        <v>0.23702637787676845</v>
      </c>
      <c r="F141" s="53">
        <v>207172</v>
      </c>
      <c r="G141" s="74"/>
    </row>
    <row r="142" spans="1:7" s="15" customFormat="1" ht="12.75">
      <c r="A142" s="16"/>
      <c r="B142" s="35">
        <f t="shared" si="1"/>
        <v>127</v>
      </c>
      <c r="C142" s="32" t="s">
        <v>139</v>
      </c>
      <c r="D142" s="33">
        <v>8413188</v>
      </c>
      <c r="E142" s="34">
        <v>0.011728977297092474</v>
      </c>
      <c r="F142" s="53">
        <v>10252</v>
      </c>
      <c r="G142" s="74"/>
    </row>
    <row r="143" spans="1:7" s="15" customFormat="1" ht="12.75">
      <c r="A143" s="16"/>
      <c r="B143" s="35">
        <f t="shared" si="1"/>
        <v>128</v>
      </c>
      <c r="C143" s="32" t="s">
        <v>140</v>
      </c>
      <c r="D143" s="33">
        <v>54318957</v>
      </c>
      <c r="E143" s="34">
        <v>0.07572703872238945</v>
      </c>
      <c r="F143" s="53">
        <v>66189</v>
      </c>
      <c r="G143" s="74"/>
    </row>
    <row r="144" spans="1:7" s="15" customFormat="1" ht="12.75">
      <c r="A144" s="16"/>
      <c r="B144" s="35">
        <f t="shared" si="1"/>
        <v>129</v>
      </c>
      <c r="C144" s="32" t="s">
        <v>141</v>
      </c>
      <c r="D144" s="33">
        <v>459365933</v>
      </c>
      <c r="E144" s="34">
        <v>0.6404103413848237</v>
      </c>
      <c r="F144" s="53">
        <v>559749</v>
      </c>
      <c r="G144" s="74"/>
    </row>
    <row r="145" spans="1:7" s="15" customFormat="1" ht="12.75">
      <c r="A145" s="16"/>
      <c r="B145" s="35">
        <f t="shared" si="1"/>
        <v>130</v>
      </c>
      <c r="C145" s="32" t="s">
        <v>142</v>
      </c>
      <c r="D145" s="33">
        <v>10099</v>
      </c>
      <c r="E145" s="34">
        <v>1.4079198244867091E-05</v>
      </c>
      <c r="F145" s="53">
        <v>12</v>
      </c>
      <c r="G145" s="74"/>
    </row>
    <row r="146" spans="1:7" s="15" customFormat="1" ht="12.75">
      <c r="A146" s="16"/>
      <c r="B146" s="35">
        <f aca="true" t="shared" si="2" ref="B146:B180">+B145+1</f>
        <v>131</v>
      </c>
      <c r="C146" s="32" t="s">
        <v>143</v>
      </c>
      <c r="D146" s="33">
        <v>50889986</v>
      </c>
      <c r="E146" s="34">
        <v>0.07094664833869799</v>
      </c>
      <c r="F146" s="53">
        <v>62011</v>
      </c>
      <c r="G146" s="74"/>
    </row>
    <row r="147" spans="1:7" s="15" customFormat="1" ht="12.75">
      <c r="A147" s="16"/>
      <c r="B147" s="35">
        <f t="shared" si="2"/>
        <v>132</v>
      </c>
      <c r="C147" s="32" t="s">
        <v>144</v>
      </c>
      <c r="D147" s="33">
        <v>28439975</v>
      </c>
      <c r="E147" s="34">
        <v>0.039648682652150116</v>
      </c>
      <c r="F147" s="53">
        <v>34655</v>
      </c>
      <c r="G147" s="74"/>
    </row>
    <row r="148" spans="1:7" s="15" customFormat="1" ht="12.75">
      <c r="A148" s="16"/>
      <c r="B148" s="35">
        <f t="shared" si="2"/>
        <v>133</v>
      </c>
      <c r="C148" s="32" t="s">
        <v>145</v>
      </c>
      <c r="D148" s="33">
        <v>143544166</v>
      </c>
      <c r="E148" s="34">
        <v>0.20011751361601252</v>
      </c>
      <c r="F148" s="53">
        <v>174912</v>
      </c>
      <c r="G148" s="74"/>
    </row>
    <row r="149" spans="1:7" s="15" customFormat="1" ht="12.75">
      <c r="A149" s="16"/>
      <c r="B149" s="35">
        <f t="shared" si="2"/>
        <v>134</v>
      </c>
      <c r="C149" s="32" t="s">
        <v>161</v>
      </c>
      <c r="D149" s="33">
        <v>70602553</v>
      </c>
      <c r="E149" s="34">
        <v>0.09842829391828259</v>
      </c>
      <c r="F149" s="53">
        <v>86031</v>
      </c>
      <c r="G149" s="74"/>
    </row>
    <row r="150" spans="1:7" s="15" customFormat="1" ht="12.75">
      <c r="A150" s="16"/>
      <c r="B150" s="35">
        <f t="shared" si="2"/>
        <v>135</v>
      </c>
      <c r="C150" s="32" t="s">
        <v>146</v>
      </c>
      <c r="D150" s="33">
        <v>75886435</v>
      </c>
      <c r="E150" s="34">
        <v>0.1057946492188554</v>
      </c>
      <c r="F150" s="53">
        <v>92470</v>
      </c>
      <c r="G150" s="74"/>
    </row>
    <row r="151" spans="1:7" s="15" customFormat="1" ht="12.75">
      <c r="A151" s="16"/>
      <c r="B151" s="35">
        <f t="shared" si="2"/>
        <v>136</v>
      </c>
      <c r="C151" s="32" t="s">
        <v>147</v>
      </c>
      <c r="D151" s="33">
        <v>36187230</v>
      </c>
      <c r="E151" s="34">
        <v>0.05044927073003285</v>
      </c>
      <c r="F151" s="53">
        <v>44095</v>
      </c>
      <c r="G151" s="74"/>
    </row>
    <row r="152" spans="1:7" s="15" customFormat="1" ht="12.75">
      <c r="A152" s="16"/>
      <c r="B152" s="35">
        <f t="shared" si="2"/>
        <v>137</v>
      </c>
      <c r="C152" s="32" t="s">
        <v>148</v>
      </c>
      <c r="D152" s="33">
        <v>62313</v>
      </c>
      <c r="E152" s="34">
        <v>8.687167840701091E-05</v>
      </c>
      <c r="F152" s="53">
        <v>76</v>
      </c>
      <c r="G152" s="74"/>
    </row>
    <row r="153" spans="1:7" s="15" customFormat="1" ht="12.75">
      <c r="A153" s="16"/>
      <c r="B153" s="35">
        <f t="shared" si="2"/>
        <v>138</v>
      </c>
      <c r="C153" s="32" t="s">
        <v>152</v>
      </c>
      <c r="D153" s="33">
        <v>535696140</v>
      </c>
      <c r="E153" s="34">
        <v>0.7468236611615087</v>
      </c>
      <c r="F153" s="53">
        <v>652759</v>
      </c>
      <c r="G153" s="74"/>
    </row>
    <row r="154" spans="1:7" s="15" customFormat="1" ht="12.75">
      <c r="A154" s="16"/>
      <c r="B154" s="35">
        <f t="shared" si="2"/>
        <v>139</v>
      </c>
      <c r="C154" s="36" t="s">
        <v>149</v>
      </c>
      <c r="D154" s="33">
        <v>73887544</v>
      </c>
      <c r="E154" s="34">
        <v>0.10300795918430933</v>
      </c>
      <c r="F154" s="53">
        <v>90034</v>
      </c>
      <c r="G154" s="74"/>
    </row>
    <row r="155" spans="1:7" s="15" customFormat="1" ht="12.75">
      <c r="A155" s="16"/>
      <c r="B155" s="35">
        <f t="shared" si="2"/>
        <v>140</v>
      </c>
      <c r="C155" s="36" t="s">
        <v>150</v>
      </c>
      <c r="D155" s="33">
        <v>7573077</v>
      </c>
      <c r="E155" s="34">
        <v>0.010557763383170942</v>
      </c>
      <c r="F155" s="53">
        <v>9228</v>
      </c>
      <c r="G155" s="74"/>
    </row>
    <row r="156" spans="1:7" s="15" customFormat="1" ht="12.75">
      <c r="A156" s="16"/>
      <c r="B156" s="35">
        <f t="shared" si="2"/>
        <v>141</v>
      </c>
      <c r="C156" s="36" t="s">
        <v>151</v>
      </c>
      <c r="D156" s="33">
        <v>512440</v>
      </c>
      <c r="E156" s="34">
        <v>0.0007144018564808093</v>
      </c>
      <c r="F156" s="53">
        <v>624</v>
      </c>
      <c r="G156" s="74"/>
    </row>
    <row r="157" spans="1:7" s="15" customFormat="1" ht="12.75">
      <c r="A157" s="16"/>
      <c r="B157" s="35">
        <f t="shared" si="2"/>
        <v>142</v>
      </c>
      <c r="C157" s="36" t="s">
        <v>153</v>
      </c>
      <c r="D157" s="33">
        <v>6287217</v>
      </c>
      <c r="E157" s="34">
        <v>0.00876512274002362</v>
      </c>
      <c r="F157" s="53">
        <v>7661</v>
      </c>
      <c r="G157" s="74"/>
    </row>
    <row r="158" spans="1:7" s="15" customFormat="1" ht="12.75">
      <c r="A158" s="16"/>
      <c r="B158" s="35">
        <f t="shared" si="2"/>
        <v>143</v>
      </c>
      <c r="C158" s="36" t="s">
        <v>154</v>
      </c>
      <c r="D158" s="33">
        <v>6580486</v>
      </c>
      <c r="E158" s="34">
        <v>0.00917397434811095</v>
      </c>
      <c r="F158" s="53">
        <v>8018</v>
      </c>
      <c r="G158" s="74"/>
    </row>
    <row r="159" spans="1:7" s="15" customFormat="1" ht="12.75">
      <c r="A159" s="16"/>
      <c r="B159" s="35">
        <f t="shared" si="2"/>
        <v>144</v>
      </c>
      <c r="C159" s="36" t="s">
        <v>162</v>
      </c>
      <c r="D159" s="33">
        <v>72504552</v>
      </c>
      <c r="E159" s="34">
        <v>0.10107990506617237</v>
      </c>
      <c r="F159" s="53">
        <v>88349</v>
      </c>
      <c r="G159" s="74"/>
    </row>
    <row r="160" spans="1:7" s="15" customFormat="1" ht="12.75">
      <c r="A160" s="16"/>
      <c r="B160" s="35">
        <f t="shared" si="2"/>
        <v>145</v>
      </c>
      <c r="C160" s="36" t="s">
        <v>163</v>
      </c>
      <c r="D160" s="33">
        <v>507654046</v>
      </c>
      <c r="E160" s="34">
        <v>0.7077296715954924</v>
      </c>
      <c r="F160" s="53">
        <v>618589</v>
      </c>
      <c r="G160" s="74"/>
    </row>
    <row r="161" spans="1:7" s="15" customFormat="1" ht="12.75">
      <c r="A161" s="16"/>
      <c r="B161" s="35">
        <f t="shared" si="2"/>
        <v>146</v>
      </c>
      <c r="C161" s="36" t="s">
        <v>164</v>
      </c>
      <c r="D161" s="33">
        <v>728570897</v>
      </c>
      <c r="E161" s="34">
        <v>1.0157138423906964</v>
      </c>
      <c r="F161" s="53">
        <v>887782</v>
      </c>
      <c r="G161" s="74"/>
    </row>
    <row r="162" spans="1:7" s="15" customFormat="1" ht="12.75">
      <c r="A162" s="16"/>
      <c r="B162" s="35">
        <f t="shared" si="2"/>
        <v>147</v>
      </c>
      <c r="C162" s="36" t="s">
        <v>165</v>
      </c>
      <c r="D162" s="33">
        <v>197592757</v>
      </c>
      <c r="E162" s="34">
        <v>0.2754676302161451</v>
      </c>
      <c r="F162" s="53">
        <v>240772</v>
      </c>
      <c r="G162" s="74"/>
    </row>
    <row r="163" spans="1:7" s="15" customFormat="1" ht="12.75">
      <c r="A163" s="16"/>
      <c r="B163" s="35">
        <f t="shared" si="2"/>
        <v>148</v>
      </c>
      <c r="C163" s="36" t="s">
        <v>166</v>
      </c>
      <c r="D163" s="33">
        <v>63649608</v>
      </c>
      <c r="E163" s="34">
        <v>0.08873506775325066</v>
      </c>
      <c r="F163" s="53">
        <v>77559</v>
      </c>
      <c r="G163" s="74"/>
    </row>
    <row r="164" spans="1:7" s="15" customFormat="1" ht="12.75">
      <c r="A164" s="16"/>
      <c r="B164" s="35">
        <f t="shared" si="2"/>
        <v>149</v>
      </c>
      <c r="C164" s="36" t="s">
        <v>155</v>
      </c>
      <c r="D164" s="33">
        <v>9758576</v>
      </c>
      <c r="E164" s="34">
        <v>0.013604606999861584</v>
      </c>
      <c r="F164" s="53">
        <v>11891</v>
      </c>
      <c r="G164" s="74"/>
    </row>
    <row r="165" spans="1:7" s="15" customFormat="1" ht="12.75">
      <c r="A165" s="16"/>
      <c r="B165" s="35">
        <f t="shared" si="2"/>
        <v>150</v>
      </c>
      <c r="C165" s="36" t="s">
        <v>159</v>
      </c>
      <c r="D165" s="33">
        <v>1424924119</v>
      </c>
      <c r="E165" s="34">
        <v>1.986512442350093</v>
      </c>
      <c r="F165" s="53">
        <v>1736306</v>
      </c>
      <c r="G165" s="74"/>
    </row>
    <row r="166" spans="1:7" s="15" customFormat="1" ht="12.75">
      <c r="A166" s="16"/>
      <c r="B166" s="35">
        <f t="shared" si="2"/>
        <v>151</v>
      </c>
      <c r="C166" s="36" t="s">
        <v>156</v>
      </c>
      <c r="D166" s="33">
        <v>479443524</v>
      </c>
      <c r="E166" s="34">
        <v>0.6684008735135849</v>
      </c>
      <c r="F166" s="53">
        <v>584214</v>
      </c>
      <c r="G166" s="74"/>
    </row>
    <row r="167" spans="1:7" s="15" customFormat="1" ht="12.75">
      <c r="A167" s="16"/>
      <c r="B167" s="35">
        <f t="shared" si="2"/>
        <v>152</v>
      </c>
      <c r="C167" s="36" t="s">
        <v>157</v>
      </c>
      <c r="D167" s="33">
        <v>103474723</v>
      </c>
      <c r="E167" s="34">
        <v>0.1442559796464708</v>
      </c>
      <c r="F167" s="53">
        <v>126087</v>
      </c>
      <c r="G167" s="74"/>
    </row>
    <row r="168" spans="1:7" s="15" customFormat="1" ht="12.75">
      <c r="A168" s="16"/>
      <c r="B168" s="35">
        <f t="shared" si="2"/>
        <v>153</v>
      </c>
      <c r="C168" s="36" t="s">
        <v>189</v>
      </c>
      <c r="D168" s="33">
        <v>59576</v>
      </c>
      <c r="E168" s="34">
        <v>8.30559772884644E-05</v>
      </c>
      <c r="F168" s="53">
        <v>73</v>
      </c>
      <c r="G168" s="74"/>
    </row>
    <row r="169" spans="1:7" s="15" customFormat="1" ht="12.75">
      <c r="A169" s="16"/>
      <c r="B169" s="35">
        <f t="shared" si="2"/>
        <v>154</v>
      </c>
      <c r="C169" s="36" t="s">
        <v>167</v>
      </c>
      <c r="D169" s="33">
        <v>684240421</v>
      </c>
      <c r="E169" s="34">
        <v>0.9539119253797723</v>
      </c>
      <c r="F169" s="53">
        <v>833764</v>
      </c>
      <c r="G169" s="74"/>
    </row>
    <row r="170" spans="1:7" s="15" customFormat="1" ht="12.75">
      <c r="A170" s="16"/>
      <c r="B170" s="35">
        <f t="shared" si="2"/>
        <v>155</v>
      </c>
      <c r="C170" s="32" t="s">
        <v>168</v>
      </c>
      <c r="D170" s="33">
        <v>721558213</v>
      </c>
      <c r="E170" s="34">
        <v>1.005937333007133</v>
      </c>
      <c r="F170" s="53">
        <v>879237</v>
      </c>
      <c r="G170" s="74"/>
    </row>
    <row r="171" spans="1:7" s="15" customFormat="1" ht="12.75">
      <c r="A171" s="16"/>
      <c r="B171" s="35">
        <f t="shared" si="2"/>
        <v>156</v>
      </c>
      <c r="C171" s="32" t="s">
        <v>169</v>
      </c>
      <c r="D171" s="33">
        <v>649414723</v>
      </c>
      <c r="E171" s="34">
        <v>0.9053607909944004</v>
      </c>
      <c r="F171" s="53">
        <v>791328</v>
      </c>
      <c r="G171" s="74"/>
    </row>
    <row r="172" spans="1:7" s="15" customFormat="1" ht="12.75">
      <c r="A172" s="16"/>
      <c r="B172" s="35">
        <f t="shared" si="2"/>
        <v>157</v>
      </c>
      <c r="C172" s="37" t="s">
        <v>170</v>
      </c>
      <c r="D172" s="33">
        <v>512865650</v>
      </c>
      <c r="E172" s="34">
        <v>0.7149952628312328</v>
      </c>
      <c r="F172" s="53">
        <v>624940</v>
      </c>
      <c r="G172" s="74"/>
    </row>
    <row r="173" spans="1:7" s="15" customFormat="1" ht="12.75">
      <c r="A173" s="16"/>
      <c r="B173" s="35">
        <f t="shared" si="2"/>
        <v>158</v>
      </c>
      <c r="C173" s="32" t="s">
        <v>171</v>
      </c>
      <c r="D173" s="33">
        <v>243366149</v>
      </c>
      <c r="E173" s="34">
        <v>0.3392811424755781</v>
      </c>
      <c r="F173" s="53">
        <v>296548</v>
      </c>
      <c r="G173" s="74"/>
    </row>
    <row r="174" spans="1:7" s="15" customFormat="1" ht="12.75">
      <c r="A174" s="16"/>
      <c r="B174" s="35">
        <f t="shared" si="2"/>
        <v>159</v>
      </c>
      <c r="C174" s="32" t="s">
        <v>172</v>
      </c>
      <c r="D174" s="33">
        <v>99858999</v>
      </c>
      <c r="E174" s="34">
        <v>0.13921523353351667</v>
      </c>
      <c r="F174" s="53">
        <v>121681</v>
      </c>
      <c r="G174" s="74"/>
    </row>
    <row r="175" spans="1:7" s="18" customFormat="1" ht="12.75">
      <c r="A175" s="17"/>
      <c r="B175" s="35">
        <f t="shared" si="2"/>
        <v>160</v>
      </c>
      <c r="C175" s="38" t="s">
        <v>173</v>
      </c>
      <c r="D175" s="39">
        <v>79492877</v>
      </c>
      <c r="E175" s="40">
        <v>0.11082245512801621</v>
      </c>
      <c r="F175" s="54">
        <v>96864</v>
      </c>
      <c r="G175" s="74"/>
    </row>
    <row r="176" spans="1:7" s="30" customFormat="1" ht="12.75">
      <c r="A176" s="29"/>
      <c r="B176" s="35">
        <f t="shared" si="2"/>
        <v>161</v>
      </c>
      <c r="C176" s="38" t="s">
        <v>174</v>
      </c>
      <c r="D176" s="33">
        <v>96047838</v>
      </c>
      <c r="E176" s="34">
        <v>0.13390202517010386</v>
      </c>
      <c r="F176" s="53">
        <v>117037</v>
      </c>
      <c r="G176" s="74"/>
    </row>
    <row r="177" spans="1:7" s="15" customFormat="1" ht="12.75">
      <c r="A177" s="16"/>
      <c r="B177" s="35">
        <f t="shared" si="2"/>
        <v>162</v>
      </c>
      <c r="C177" s="38" t="s">
        <v>175</v>
      </c>
      <c r="D177" s="33">
        <v>1582462184</v>
      </c>
      <c r="E177" s="34">
        <v>2.2061391032321365</v>
      </c>
      <c r="F177" s="53">
        <v>1928270</v>
      </c>
      <c r="G177" s="74"/>
    </row>
    <row r="178" spans="1:7" s="15" customFormat="1" ht="12.75">
      <c r="A178" s="16"/>
      <c r="B178" s="35">
        <f t="shared" si="2"/>
        <v>163</v>
      </c>
      <c r="C178" s="32" t="s">
        <v>176</v>
      </c>
      <c r="D178" s="33">
        <v>1561418003</v>
      </c>
      <c r="E178" s="34">
        <v>2.176801030531882</v>
      </c>
      <c r="F178" s="53">
        <v>1902627</v>
      </c>
      <c r="G178" s="74"/>
    </row>
    <row r="179" spans="1:7" s="15" customFormat="1" ht="12.75">
      <c r="A179" s="16"/>
      <c r="B179" s="35">
        <f t="shared" si="2"/>
        <v>164</v>
      </c>
      <c r="C179" s="32" t="s">
        <v>177</v>
      </c>
      <c r="D179" s="33">
        <v>21982131</v>
      </c>
      <c r="E179" s="34">
        <v>0.030645685730630607</v>
      </c>
      <c r="F179" s="53">
        <v>26786</v>
      </c>
      <c r="G179" s="74"/>
    </row>
    <row r="180" spans="1:7" s="15" customFormat="1" ht="13.5" thickBot="1">
      <c r="A180" s="16"/>
      <c r="B180" s="35">
        <f t="shared" si="2"/>
        <v>165</v>
      </c>
      <c r="C180" s="77" t="s">
        <v>184</v>
      </c>
      <c r="D180" s="78">
        <v>256945881</v>
      </c>
      <c r="E180" s="79">
        <v>0.35821289204881956</v>
      </c>
      <c r="F180" s="80">
        <v>313095</v>
      </c>
      <c r="G180" s="74"/>
    </row>
    <row r="181" spans="1:8" s="15" customFormat="1" ht="13.5" thickBot="1">
      <c r="A181" s="1"/>
      <c r="B181" s="50"/>
      <c r="C181" s="55" t="s">
        <v>59</v>
      </c>
      <c r="D181" s="65">
        <f>SUM(D16:D180)</f>
        <v>71729936778.76389</v>
      </c>
      <c r="E181" s="56">
        <f>SUM(E16:E180)</f>
        <v>100.00000000000003</v>
      </c>
      <c r="F181" s="56">
        <f>SUM(F16:F180)</f>
        <v>87404750</v>
      </c>
      <c r="G181" s="74"/>
      <c r="H181" s="74"/>
    </row>
    <row r="182" ht="12.75">
      <c r="D182" s="58"/>
    </row>
    <row r="183" spans="4:6" ht="13.5" thickBot="1">
      <c r="D183" s="58"/>
      <c r="F183" s="88"/>
    </row>
    <row r="184" spans="3:6" ht="28.5" customHeight="1">
      <c r="C184" s="167" t="s">
        <v>185</v>
      </c>
      <c r="D184" s="168"/>
      <c r="E184" s="169"/>
      <c r="F184" s="88"/>
    </row>
    <row r="185" spans="3:5" ht="12.75">
      <c r="C185" s="43"/>
      <c r="D185" s="67"/>
      <c r="E185" s="84"/>
    </row>
    <row r="186" spans="3:5" ht="25.5">
      <c r="C186" s="43"/>
      <c r="D186" s="75" t="s">
        <v>186</v>
      </c>
      <c r="E186" s="76" t="s">
        <v>187</v>
      </c>
    </row>
    <row r="187" spans="3:5" ht="12.75">
      <c r="C187" s="44" t="s">
        <v>178</v>
      </c>
      <c r="D187" s="33">
        <v>1052209929</v>
      </c>
      <c r="E187" s="85">
        <v>1.4669048604424724</v>
      </c>
    </row>
    <row r="188" spans="3:5" ht="12.75">
      <c r="C188" s="44" t="s">
        <v>179</v>
      </c>
      <c r="D188" s="33">
        <v>444702554</v>
      </c>
      <c r="E188" s="85">
        <v>0.6199678599628392</v>
      </c>
    </row>
    <row r="189" spans="3:5" ht="12.75">
      <c r="C189" s="44" t="s">
        <v>180</v>
      </c>
      <c r="D189" s="33">
        <v>15242820</v>
      </c>
      <c r="E189" s="85">
        <v>0.021250290582317557</v>
      </c>
    </row>
    <row r="190" spans="3:5" ht="12.75">
      <c r="C190" s="44" t="s">
        <v>181</v>
      </c>
      <c r="D190" s="33">
        <v>19746868</v>
      </c>
      <c r="E190" s="85">
        <v>0.027529465223014374</v>
      </c>
    </row>
    <row r="191" spans="3:5" ht="12.75">
      <c r="C191" s="49" t="s">
        <v>59</v>
      </c>
      <c r="D191" s="68">
        <v>1531902171</v>
      </c>
      <c r="E191" s="86">
        <v>2.1356524762106432</v>
      </c>
    </row>
    <row r="192" spans="3:5" ht="13.5" thickBot="1">
      <c r="C192" s="42"/>
      <c r="D192" s="69"/>
      <c r="E192" s="87"/>
    </row>
    <row r="193" spans="3:5" ht="12.75">
      <c r="C193" s="16"/>
      <c r="D193" s="59"/>
      <c r="E193" s="41"/>
    </row>
    <row r="195" spans="4:5" ht="12.75">
      <c r="D195" s="58"/>
      <c r="E195" s="58"/>
    </row>
    <row r="196" spans="4:5" ht="12.75">
      <c r="D196" s="58"/>
      <c r="E196" s="58"/>
    </row>
    <row r="197" spans="4:5" ht="12.75">
      <c r="D197" s="58"/>
      <c r="E197" s="8"/>
    </row>
  </sheetData>
  <sheetProtection/>
  <mergeCells count="5">
    <mergeCell ref="C184:E184"/>
    <mergeCell ref="B2:F2"/>
    <mergeCell ref="B3:F3"/>
    <mergeCell ref="B4:F4"/>
    <mergeCell ref="F11:F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mcalfano</dc:creator>
  <cp:keywords/>
  <dc:description/>
  <cp:lastModifiedBy>Natalia Pavesi</cp:lastModifiedBy>
  <cp:lastPrinted>2017-12-07T17:03:06Z</cp:lastPrinted>
  <dcterms:created xsi:type="dcterms:W3CDTF">2009-11-26T13:51:46Z</dcterms:created>
  <dcterms:modified xsi:type="dcterms:W3CDTF">2017-12-19T19:24:22Z</dcterms:modified>
  <cp:category/>
  <cp:version/>
  <cp:contentType/>
  <cp:contentStatus/>
</cp:coreProperties>
</file>