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2460" windowWidth="12300" windowHeight="649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<sst xmlns="http://schemas.openxmlformats.org/spreadsheetml/2006/main" count="43" uniqueCount="40">
  <si>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</si>
  <si>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</si>
  <si>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</si>
  <si>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</si>
  <si>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</si>
  <si>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</si>
  <si>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</si>
  <si>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</si>
  <si>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</si>
  <si>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- Julio de 2012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</si>
  <si>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</si>
  <si>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</si>
  <si>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</si>
  <si>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</si>
  <si>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</si>
  <si>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</si>
  <si>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</si>
  <si>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</si>
  <si>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</si>
  <si>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</si>
  <si>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</si>
  <si>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</si>
  <si>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</si>
  <si>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</si>
  <si>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</si>
  <si>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</si>
  <si>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</si>
  <si>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</si>
  <si>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</si>
  <si>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</si>
  <si>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</si>
  <si>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</si>
  <si>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</si>
  <si>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</si>
  <si>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generación  C.H. CIPOLLETTI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</si>
  <si>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</si>
  <si>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</si>
  <si>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>41616/14</t>
  </si>
  <si>
    <t>Dto. Provincial de Aguas de Río Negro (C.H. CIPOLLETTI)</t>
  </si>
  <si>
    <t>ANEXO a la Resolución AAANR Nº  101 /2017 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</si>
</sst>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50">
    <font>
      <sz val="10"/>
      <name val="Arial"/>
      <family val="0"/>
    </font>
    <font>
      <sz val="8"/>
      <name val="Arial"/>
      <family val="2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52" applyFont="1">
      <alignment/>
      <protection/>
    </xf>
    <xf numFmtId="1" fontId="1" fillId="0" borderId="0" xfId="52" applyNumberFormat="1" applyFont="1">
      <alignment/>
      <protection/>
    </xf>
    <xf numFmtId="2" fontId="1" fillId="33" borderId="0" xfId="52" applyNumberFormat="1" applyFont="1" applyFill="1">
      <alignment/>
      <protection/>
    </xf>
    <xf numFmtId="0" fontId="1" fillId="34" borderId="0" xfId="52" applyFont="1" applyFill="1">
      <alignment/>
      <protection/>
    </xf>
    <xf numFmtId="1" fontId="1" fillId="34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0" fontId="2" fillId="0" borderId="0" xfId="53" applyFont="1" applyAlignment="1">
      <alignment horizontal="right" vertical="top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centerContinuous"/>
      <protection/>
    </xf>
    <xf numFmtId="0" fontId="1" fillId="0" borderId="0" xfId="52" applyFont="1" applyAlignment="1">
      <alignment horizontal="centerContinuous"/>
      <protection/>
    </xf>
    <xf numFmtId="1" fontId="1" fillId="0" borderId="0" xfId="52" applyNumberFormat="1" applyFont="1" applyAlignment="1">
      <alignment horizontal="centerContinuous"/>
      <protection/>
    </xf>
    <xf numFmtId="2" fontId="1" fillId="33" borderId="0" xfId="52" applyNumberFormat="1" applyFont="1" applyFill="1" applyAlignment="1">
      <alignment horizontal="centerContinuous"/>
      <protection/>
    </xf>
    <xf numFmtId="0" fontId="1" fillId="34" borderId="0" xfId="52" applyFont="1" applyFill="1" applyAlignment="1">
      <alignment horizontal="centerContinuous"/>
      <protection/>
    </xf>
    <xf numFmtId="1" fontId="1" fillId="34" borderId="0" xfId="52" applyNumberFormat="1" applyFont="1" applyFill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3" fillId="0" borderId="0" xfId="52" applyFont="1" applyAlignment="1">
      <alignment horizontal="centerContinuous"/>
      <protection/>
    </xf>
    <xf numFmtId="0" fontId="4" fillId="0" borderId="0" xfId="52" applyFont="1" applyAlignment="1" quotePrefix="1">
      <alignment horizontal="centerContinuous"/>
      <protection/>
    </xf>
    <xf numFmtId="1" fontId="4" fillId="0" borderId="0" xfId="52" applyNumberFormat="1" applyFont="1" applyAlignment="1" quotePrefix="1">
      <alignment horizontal="centerContinuous"/>
      <protection/>
    </xf>
    <xf numFmtId="2" fontId="4" fillId="33" borderId="0" xfId="52" applyNumberFormat="1" applyFont="1" applyFill="1" applyAlignment="1" quotePrefix="1">
      <alignment horizontal="centerContinuous"/>
      <protection/>
    </xf>
    <xf numFmtId="0" fontId="4" fillId="34" borderId="0" xfId="52" applyFont="1" applyFill="1" applyAlignment="1" quotePrefix="1">
      <alignment horizontal="centerContinuous"/>
      <protection/>
    </xf>
    <xf numFmtId="1" fontId="4" fillId="34" borderId="0" xfId="52" applyNumberFormat="1" applyFont="1" applyFill="1" applyAlignment="1" quotePrefix="1">
      <alignment horizontal="centerContinuous"/>
      <protection/>
    </xf>
    <xf numFmtId="0" fontId="4" fillId="33" borderId="0" xfId="52" applyFont="1" applyFill="1" applyAlignment="1" quotePrefix="1">
      <alignment horizontal="centerContinuous"/>
      <protection/>
    </xf>
    <xf numFmtId="0" fontId="6" fillId="0" borderId="0" xfId="52" applyFont="1" applyAlignment="1">
      <alignment/>
      <protection/>
    </xf>
    <xf numFmtId="1" fontId="6" fillId="0" borderId="0" xfId="52" applyNumberFormat="1" applyFont="1" applyAlignment="1">
      <alignment/>
      <protection/>
    </xf>
    <xf numFmtId="2" fontId="6" fillId="33" borderId="0" xfId="52" applyNumberFormat="1" applyFont="1" applyFill="1" applyAlignment="1">
      <alignment/>
      <protection/>
    </xf>
    <xf numFmtId="0" fontId="6" fillId="34" borderId="0" xfId="52" applyFont="1" applyFill="1" applyAlignment="1">
      <alignment/>
      <protection/>
    </xf>
    <xf numFmtId="1" fontId="6" fillId="34" borderId="0" xfId="52" applyNumberFormat="1" applyFont="1" applyFill="1" applyAlignment="1">
      <alignment/>
      <protection/>
    </xf>
    <xf numFmtId="0" fontId="6" fillId="33" borderId="0" xfId="52" applyFont="1" applyFill="1" applyAlignment="1">
      <alignment/>
      <protection/>
    </xf>
    <xf numFmtId="0" fontId="6" fillId="0" borderId="0" xfId="52" applyFont="1">
      <alignment/>
      <protection/>
    </xf>
    <xf numFmtId="0" fontId="5" fillId="0" borderId="0" xfId="52" applyFont="1" applyAlignment="1">
      <alignment/>
      <protection/>
    </xf>
    <xf numFmtId="1" fontId="5" fillId="0" borderId="0" xfId="52" applyNumberFormat="1" applyFont="1" applyAlignment="1">
      <alignment/>
      <protection/>
    </xf>
    <xf numFmtId="2" fontId="5" fillId="33" borderId="0" xfId="52" applyNumberFormat="1" applyFont="1" applyFill="1" applyAlignment="1">
      <alignment/>
      <protection/>
    </xf>
    <xf numFmtId="0" fontId="5" fillId="34" borderId="0" xfId="52" applyFont="1" applyFill="1" applyAlignment="1">
      <alignment/>
      <protection/>
    </xf>
    <xf numFmtId="1" fontId="5" fillId="34" borderId="0" xfId="52" applyNumberFormat="1" applyFont="1" applyFill="1" applyAlignment="1">
      <alignment/>
      <protection/>
    </xf>
    <xf numFmtId="0" fontId="5" fillId="33" borderId="0" xfId="52" applyFont="1" applyFill="1" applyAlignment="1">
      <alignment/>
      <protection/>
    </xf>
    <xf numFmtId="0" fontId="5" fillId="0" borderId="0" xfId="52" applyFont="1" applyBorder="1" applyAlignment="1" applyProtection="1">
      <alignment horizontal="centerContinuous" vertical="center"/>
      <protection/>
    </xf>
    <xf numFmtId="0" fontId="1" fillId="0" borderId="10" xfId="52" applyFont="1" applyBorder="1">
      <alignment/>
      <protection/>
    </xf>
    <xf numFmtId="0" fontId="1" fillId="0" borderId="11" xfId="52" applyFont="1" applyBorder="1">
      <alignment/>
      <protection/>
    </xf>
    <xf numFmtId="1" fontId="1" fillId="0" borderId="11" xfId="52" applyNumberFormat="1" applyFont="1" applyBorder="1">
      <alignment/>
      <protection/>
    </xf>
    <xf numFmtId="2" fontId="1" fillId="33" borderId="11" xfId="52" applyNumberFormat="1" applyFont="1" applyFill="1" applyBorder="1">
      <alignment/>
      <protection/>
    </xf>
    <xf numFmtId="0" fontId="1" fillId="34" borderId="11" xfId="52" applyFont="1" applyFill="1" applyBorder="1">
      <alignment/>
      <protection/>
    </xf>
    <xf numFmtId="1" fontId="1" fillId="34" borderId="11" xfId="52" applyNumberFormat="1" applyFont="1" applyFill="1" applyBorder="1">
      <alignment/>
      <protection/>
    </xf>
    <xf numFmtId="0" fontId="1" fillId="33" borderId="11" xfId="52" applyFont="1" applyFill="1" applyBorder="1">
      <alignment/>
      <protection/>
    </xf>
    <xf numFmtId="0" fontId="1" fillId="0" borderId="12" xfId="52" applyFont="1" applyBorder="1">
      <alignment/>
      <protection/>
    </xf>
    <xf numFmtId="0" fontId="1" fillId="0" borderId="13" xfId="52" applyFont="1" applyBorder="1">
      <alignment/>
      <protection/>
    </xf>
    <xf numFmtId="0" fontId="7" fillId="0" borderId="0" xfId="52" applyFont="1" applyBorder="1" applyAlignment="1" quotePrefix="1">
      <alignment horizontal="left"/>
      <protection/>
    </xf>
    <xf numFmtId="1" fontId="7" fillId="0" borderId="0" xfId="52" applyNumberFormat="1" applyFont="1" applyBorder="1" applyAlignment="1" quotePrefix="1">
      <alignment horizontal="left"/>
      <protection/>
    </xf>
    <xf numFmtId="2" fontId="7" fillId="33" borderId="0" xfId="52" applyNumberFormat="1" applyFont="1" applyFill="1" applyBorder="1" applyAlignment="1" quotePrefix="1">
      <alignment horizontal="left"/>
      <protection/>
    </xf>
    <xf numFmtId="0" fontId="7" fillId="34" borderId="0" xfId="52" applyFont="1" applyFill="1" applyBorder="1" applyAlignment="1" quotePrefix="1">
      <alignment horizontal="left"/>
      <protection/>
    </xf>
    <xf numFmtId="1" fontId="7" fillId="34" borderId="0" xfId="52" applyNumberFormat="1" applyFont="1" applyFill="1" applyBorder="1" applyAlignment="1" quotePrefix="1">
      <alignment horizontal="left"/>
      <protection/>
    </xf>
    <xf numFmtId="0" fontId="7" fillId="33" borderId="0" xfId="52" applyFont="1" applyFill="1" applyBorder="1" applyAlignment="1" quotePrefix="1">
      <alignment horizontal="left"/>
      <protection/>
    </xf>
    <xf numFmtId="0" fontId="1" fillId="0" borderId="14" xfId="52" applyFont="1" applyBorder="1">
      <alignment/>
      <protection/>
    </xf>
    <xf numFmtId="0" fontId="8" fillId="0" borderId="0" xfId="52" applyFont="1" applyBorder="1" applyAlignment="1">
      <alignment horizontal="right"/>
      <protection/>
    </xf>
    <xf numFmtId="15" fontId="7" fillId="0" borderId="0" xfId="52" applyNumberFormat="1" applyFont="1" applyBorder="1" applyAlignment="1">
      <alignment horizontal="right"/>
      <protection/>
    </xf>
    <xf numFmtId="0" fontId="7" fillId="0" borderId="0" xfId="52" applyFont="1" applyBorder="1" applyAlignment="1">
      <alignment horizontal="left"/>
      <protection/>
    </xf>
    <xf numFmtId="1" fontId="7" fillId="0" borderId="0" xfId="52" applyNumberFormat="1" applyFont="1" applyBorder="1" applyAlignment="1">
      <alignment horizontal="left"/>
      <protection/>
    </xf>
    <xf numFmtId="2" fontId="7" fillId="33" borderId="0" xfId="52" applyNumberFormat="1" applyFont="1" applyFill="1" applyBorder="1" applyAlignment="1">
      <alignment horizontal="left"/>
      <protection/>
    </xf>
    <xf numFmtId="0" fontId="7" fillId="34" borderId="0" xfId="52" applyFont="1" applyFill="1" applyBorder="1" applyAlignment="1">
      <alignment horizontal="left"/>
      <protection/>
    </xf>
    <xf numFmtId="1" fontId="7" fillId="34" borderId="0" xfId="52" applyNumberFormat="1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/>
      <protection/>
    </xf>
    <xf numFmtId="186" fontId="7" fillId="0" borderId="0" xfId="52" applyNumberFormat="1" applyFont="1" applyBorder="1" applyAlignment="1">
      <alignment horizontal="right"/>
      <protection/>
    </xf>
    <xf numFmtId="0" fontId="1" fillId="0" borderId="0" xfId="52" applyFont="1" applyBorder="1">
      <alignment/>
      <protection/>
    </xf>
    <xf numFmtId="1" fontId="1" fillId="0" borderId="0" xfId="52" applyNumberFormat="1" applyFont="1" applyBorder="1">
      <alignment/>
      <protection/>
    </xf>
    <xf numFmtId="2" fontId="1" fillId="33" borderId="0" xfId="52" applyNumberFormat="1" applyFont="1" applyFill="1" applyBorder="1">
      <alignment/>
      <protection/>
    </xf>
    <xf numFmtId="0" fontId="1" fillId="34" borderId="0" xfId="52" applyFont="1" applyFill="1" applyBorder="1">
      <alignment/>
      <protection/>
    </xf>
    <xf numFmtId="1" fontId="1" fillId="34" borderId="0" xfId="52" applyNumberFormat="1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9" fillId="0" borderId="0" xfId="52" applyFont="1" applyBorder="1" applyAlignment="1" quotePrefix="1">
      <alignment horizontal="left"/>
      <protection/>
    </xf>
    <xf numFmtId="1" fontId="9" fillId="0" borderId="0" xfId="52" applyNumberFormat="1" applyFont="1" applyBorder="1" applyAlignment="1" quotePrefix="1">
      <alignment horizontal="left"/>
      <protection/>
    </xf>
    <xf numFmtId="2" fontId="9" fillId="33" borderId="0" xfId="52" applyNumberFormat="1" applyFont="1" applyFill="1" applyBorder="1" applyAlignment="1" quotePrefix="1">
      <alignment horizontal="left"/>
      <protection/>
    </xf>
    <xf numFmtId="0" fontId="9" fillId="34" borderId="0" xfId="52" applyFont="1" applyFill="1" applyBorder="1" applyAlignment="1" quotePrefix="1">
      <alignment horizontal="left"/>
      <protection/>
    </xf>
    <xf numFmtId="1" fontId="9" fillId="34" borderId="0" xfId="52" applyNumberFormat="1" applyFont="1" applyFill="1" applyBorder="1" applyAlignment="1" quotePrefix="1">
      <alignment horizontal="left"/>
      <protection/>
    </xf>
    <xf numFmtId="0" fontId="9" fillId="33" borderId="0" xfId="52" applyFont="1" applyFill="1" applyBorder="1" applyAlignment="1" quotePrefix="1">
      <alignment horizontal="left"/>
      <protection/>
    </xf>
    <xf numFmtId="14" fontId="10" fillId="0" borderId="0" xfId="52" applyNumberFormat="1" applyFont="1" applyBorder="1" applyAlignment="1" quotePrefix="1">
      <alignment horizontal="left"/>
      <protection/>
    </xf>
    <xf numFmtId="1" fontId="10" fillId="0" borderId="0" xfId="52" applyNumberFormat="1" applyFont="1" applyBorder="1" applyAlignment="1" quotePrefix="1">
      <alignment horizontal="left"/>
      <protection/>
    </xf>
    <xf numFmtId="2" fontId="10" fillId="33" borderId="0" xfId="52" applyNumberFormat="1" applyFont="1" applyFill="1" applyBorder="1" applyAlignment="1" quotePrefix="1">
      <alignment horizontal="left"/>
      <protection/>
    </xf>
    <xf numFmtId="14" fontId="10" fillId="34" borderId="0" xfId="52" applyNumberFormat="1" applyFont="1" applyFill="1" applyBorder="1" applyAlignment="1" quotePrefix="1">
      <alignment horizontal="left"/>
      <protection/>
    </xf>
    <xf numFmtId="1" fontId="10" fillId="34" borderId="0" xfId="52" applyNumberFormat="1" applyFont="1" applyFill="1" applyBorder="1" applyAlignment="1" quotePrefix="1">
      <alignment horizontal="left"/>
      <protection/>
    </xf>
    <xf numFmtId="14" fontId="10" fillId="33" borderId="0" xfId="52" applyNumberFormat="1" applyFont="1" applyFill="1" applyBorder="1" applyAlignment="1" quotePrefix="1">
      <alignment horizontal="left"/>
      <protection/>
    </xf>
    <xf numFmtId="2" fontId="1" fillId="0" borderId="0" xfId="52" applyNumberFormat="1" applyFont="1">
      <alignment/>
      <protection/>
    </xf>
    <xf numFmtId="0" fontId="1" fillId="0" borderId="0" xfId="52" applyFont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11" fillId="35" borderId="15" xfId="53" applyFont="1" applyFill="1" applyBorder="1" applyAlignment="1">
      <alignment horizontal="centerContinuous" vertical="center"/>
      <protection/>
    </xf>
    <xf numFmtId="0" fontId="11" fillId="35" borderId="16" xfId="53" applyFont="1" applyFill="1" applyBorder="1" applyAlignment="1">
      <alignment horizontal="centerContinuous" vertical="center"/>
      <protection/>
    </xf>
    <xf numFmtId="0" fontId="11" fillId="35" borderId="17" xfId="53" applyFont="1" applyFill="1" applyBorder="1" applyAlignment="1">
      <alignment horizontal="centerContinuous" vertical="center"/>
      <protection/>
    </xf>
    <xf numFmtId="14" fontId="11" fillId="35" borderId="16" xfId="53" applyNumberFormat="1" applyFont="1" applyFill="1" applyBorder="1" applyAlignment="1">
      <alignment horizontal="centerContinuous" vertical="center"/>
      <protection/>
    </xf>
    <xf numFmtId="1" fontId="11" fillId="35" borderId="17" xfId="53" applyNumberFormat="1" applyFont="1" applyFill="1" applyBorder="1" applyAlignment="1">
      <alignment horizontal="centerContinuous" vertical="center"/>
      <protection/>
    </xf>
    <xf numFmtId="14" fontId="11" fillId="34" borderId="16" xfId="53" applyNumberFormat="1" applyFont="1" applyFill="1" applyBorder="1" applyAlignment="1">
      <alignment horizontal="centerContinuous" vertical="center"/>
      <protection/>
    </xf>
    <xf numFmtId="1" fontId="11" fillId="34" borderId="17" xfId="53" applyNumberFormat="1" applyFont="1" applyFill="1" applyBorder="1" applyAlignment="1">
      <alignment horizontal="centerContinuous" vertical="center"/>
      <protection/>
    </xf>
    <xf numFmtId="0" fontId="11" fillId="33" borderId="17" xfId="53" applyFont="1" applyFill="1" applyBorder="1" applyAlignment="1">
      <alignment horizontal="center" vertical="center"/>
      <protection/>
    </xf>
    <xf numFmtId="0" fontId="11" fillId="35" borderId="18" xfId="53" applyFont="1" applyFill="1" applyBorder="1" applyAlignment="1">
      <alignment horizontal="center" vertical="center"/>
      <protection/>
    </xf>
    <xf numFmtId="0" fontId="11" fillId="35" borderId="19" xfId="53" applyFont="1" applyFill="1" applyBorder="1" applyAlignment="1">
      <alignment horizontal="centerContinuous" vertical="center"/>
      <protection/>
    </xf>
    <xf numFmtId="0" fontId="1" fillId="0" borderId="14" xfId="52" applyFont="1" applyBorder="1" applyAlignment="1">
      <alignment vertical="center"/>
      <protection/>
    </xf>
    <xf numFmtId="0" fontId="11" fillId="35" borderId="20" xfId="53" applyFont="1" applyFill="1" applyBorder="1" applyAlignment="1">
      <alignment horizontal="center" vertical="center"/>
      <protection/>
    </xf>
    <xf numFmtId="0" fontId="11" fillId="35" borderId="21" xfId="53" applyFont="1" applyFill="1" applyBorder="1" applyAlignment="1">
      <alignment horizontal="center" vertical="center"/>
      <protection/>
    </xf>
    <xf numFmtId="0" fontId="11" fillId="35" borderId="20" xfId="53" applyFont="1" applyFill="1" applyBorder="1" applyAlignment="1">
      <alignment horizontal="center" vertical="center" wrapText="1"/>
      <protection/>
    </xf>
    <xf numFmtId="0" fontId="11" fillId="35" borderId="22" xfId="53" applyFont="1" applyFill="1" applyBorder="1" applyAlignment="1">
      <alignment horizontal="center" vertical="center" wrapText="1"/>
      <protection/>
    </xf>
    <xf numFmtId="0" fontId="12" fillId="35" borderId="20" xfId="53" applyFont="1" applyFill="1" applyBorder="1" applyAlignment="1">
      <alignment horizontal="center" vertical="center"/>
      <protection/>
    </xf>
    <xf numFmtId="14" fontId="11" fillId="35" borderId="21" xfId="53" applyNumberFormat="1" applyFont="1" applyFill="1" applyBorder="1" applyAlignment="1">
      <alignment horizontal="center" vertical="center"/>
      <protection/>
    </xf>
    <xf numFmtId="1" fontId="11" fillId="35" borderId="22" xfId="53" applyNumberFormat="1" applyFont="1" applyFill="1" applyBorder="1" applyAlignment="1">
      <alignment horizontal="center" vertical="center" wrapText="1"/>
      <protection/>
    </xf>
    <xf numFmtId="2" fontId="11" fillId="33" borderId="20" xfId="53" applyNumberFormat="1" applyFont="1" applyFill="1" applyBorder="1" applyAlignment="1">
      <alignment horizontal="center" vertical="center" wrapText="1"/>
      <protection/>
    </xf>
    <xf numFmtId="2" fontId="11" fillId="33" borderId="21" xfId="53" applyNumberFormat="1" applyFont="1" applyFill="1" applyBorder="1" applyAlignment="1">
      <alignment horizontal="center" vertical="justify"/>
      <protection/>
    </xf>
    <xf numFmtId="2" fontId="11" fillId="33" borderId="22" xfId="53" applyNumberFormat="1" applyFont="1" applyFill="1" applyBorder="1" applyAlignment="1">
      <alignment horizontal="center" vertical="center" wrapText="1"/>
      <protection/>
    </xf>
    <xf numFmtId="14" fontId="11" fillId="34" borderId="21" xfId="53" applyNumberFormat="1" applyFont="1" applyFill="1" applyBorder="1" applyAlignment="1">
      <alignment horizontal="center" vertical="center"/>
      <protection/>
    </xf>
    <xf numFmtId="1" fontId="11" fillId="34" borderId="22" xfId="53" applyNumberFormat="1" applyFont="1" applyFill="1" applyBorder="1" applyAlignment="1">
      <alignment horizontal="center" vertical="center" wrapText="1"/>
      <protection/>
    </xf>
    <xf numFmtId="0" fontId="11" fillId="33" borderId="22" xfId="53" applyFont="1" applyFill="1" applyBorder="1" applyAlignment="1">
      <alignment horizontal="center" vertical="center" wrapText="1"/>
      <protection/>
    </xf>
    <xf numFmtId="0" fontId="11" fillId="35" borderId="22" xfId="53" applyFont="1" applyFill="1" applyBorder="1" applyAlignment="1">
      <alignment horizontal="centerContinuous" vertical="center"/>
      <protection/>
    </xf>
    <xf numFmtId="0" fontId="1" fillId="35" borderId="23" xfId="53" applyFont="1" applyFill="1" applyBorder="1" applyAlignment="1">
      <alignment horizontal="centerContinuous" vertical="center"/>
      <protection/>
    </xf>
    <xf numFmtId="0" fontId="1" fillId="0" borderId="15" xfId="53" applyFont="1" applyFill="1" applyBorder="1" applyAlignment="1">
      <alignment horizontal="center"/>
      <protection/>
    </xf>
    <xf numFmtId="22" fontId="1" fillId="0" borderId="16" xfId="53" applyNumberFormat="1" applyFont="1" applyBorder="1" applyAlignment="1" applyProtection="1">
      <alignment horizontal="center"/>
      <protection/>
    </xf>
    <xf numFmtId="0" fontId="1" fillId="0" borderId="16" xfId="53" applyFont="1" applyBorder="1" applyAlignment="1" applyProtection="1">
      <alignment horizontal="left"/>
      <protection/>
    </xf>
    <xf numFmtId="165" fontId="1" fillId="0" borderId="16" xfId="53" applyNumberFormat="1" applyFont="1" applyBorder="1" applyAlignment="1">
      <alignment horizontal="center"/>
      <protection/>
    </xf>
    <xf numFmtId="46" fontId="1" fillId="0" borderId="16" xfId="53" applyNumberFormat="1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14" fontId="1" fillId="0" borderId="16" xfId="53" applyNumberFormat="1" applyFont="1" applyBorder="1" applyAlignment="1">
      <alignment horizontal="center"/>
      <protection/>
    </xf>
    <xf numFmtId="1" fontId="1" fillId="0" borderId="16" xfId="53" applyNumberFormat="1" applyFont="1" applyBorder="1" applyAlignment="1">
      <alignment horizontal="center"/>
      <protection/>
    </xf>
    <xf numFmtId="2" fontId="1" fillId="33" borderId="16" xfId="53" applyNumberFormat="1" applyFont="1" applyFill="1" applyBorder="1" applyAlignment="1">
      <alignment horizontal="center"/>
      <protection/>
    </xf>
    <xf numFmtId="14" fontId="1" fillId="34" borderId="16" xfId="53" applyNumberFormat="1" applyFont="1" applyFill="1" applyBorder="1" applyAlignment="1">
      <alignment horizontal="center"/>
      <protection/>
    </xf>
    <xf numFmtId="1" fontId="1" fillId="34" borderId="16" xfId="53" applyNumberFormat="1" applyFont="1" applyFill="1" applyBorder="1" applyAlignment="1">
      <alignment horizontal="center"/>
      <protection/>
    </xf>
    <xf numFmtId="188" fontId="1" fillId="0" borderId="16" xfId="53" applyNumberFormat="1" applyFont="1" applyBorder="1" applyAlignment="1">
      <alignment horizontal="center"/>
      <protection/>
    </xf>
    <xf numFmtId="2" fontId="1" fillId="0" borderId="17" xfId="52" applyNumberFormat="1" applyFont="1" applyBorder="1">
      <alignment/>
      <protection/>
    </xf>
    <xf numFmtId="0" fontId="1" fillId="0" borderId="24" xfId="52" applyFont="1" applyBorder="1" applyAlignment="1">
      <alignment horizontal="center"/>
      <protection/>
    </xf>
    <xf numFmtId="22" fontId="1" fillId="36" borderId="25" xfId="53" applyNumberFormat="1" applyFont="1" applyFill="1" applyBorder="1" applyAlignment="1" applyProtection="1">
      <alignment horizontal="center"/>
      <protection/>
    </xf>
    <xf numFmtId="0" fontId="1" fillId="36" borderId="25" xfId="53" applyFont="1" applyFill="1" applyBorder="1" applyAlignment="1" applyProtection="1">
      <alignment horizontal="left"/>
      <protection/>
    </xf>
    <xf numFmtId="165" fontId="1" fillId="36" borderId="25" xfId="53" applyNumberFormat="1" applyFont="1" applyFill="1" applyBorder="1" applyAlignment="1">
      <alignment horizontal="center"/>
      <protection/>
    </xf>
    <xf numFmtId="46" fontId="1" fillId="0" borderId="25" xfId="53" applyNumberFormat="1" applyFont="1" applyBorder="1" applyAlignment="1">
      <alignment horizontal="center"/>
      <protection/>
    </xf>
    <xf numFmtId="0" fontId="1" fillId="36" borderId="25" xfId="53" applyFont="1" applyFill="1" applyBorder="1" applyAlignment="1">
      <alignment horizontal="center"/>
      <protection/>
    </xf>
    <xf numFmtId="14" fontId="1" fillId="36" borderId="25" xfId="53" applyNumberFormat="1" applyFont="1" applyFill="1" applyBorder="1" applyAlignment="1">
      <alignment horizontal="center"/>
      <protection/>
    </xf>
    <xf numFmtId="1" fontId="1" fillId="0" borderId="25" xfId="53" applyNumberFormat="1" applyFont="1" applyBorder="1" applyAlignment="1">
      <alignment horizontal="center"/>
      <protection/>
    </xf>
    <xf numFmtId="2" fontId="1" fillId="33" borderId="25" xfId="53" applyNumberFormat="1" applyFont="1" applyFill="1" applyBorder="1" applyAlignment="1">
      <alignment horizontal="center"/>
      <protection/>
    </xf>
    <xf numFmtId="14" fontId="1" fillId="34" borderId="25" xfId="53" applyNumberFormat="1" applyFont="1" applyFill="1" applyBorder="1" applyAlignment="1">
      <alignment horizontal="center"/>
      <protection/>
    </xf>
    <xf numFmtId="1" fontId="1" fillId="34" borderId="25" xfId="53" applyNumberFormat="1" applyFont="1" applyFill="1" applyBorder="1" applyAlignment="1">
      <alignment horizontal="center"/>
      <protection/>
    </xf>
    <xf numFmtId="188" fontId="1" fillId="0" borderId="25" xfId="52" applyNumberFormat="1" applyFont="1" applyBorder="1" applyAlignment="1">
      <alignment horizontal="center"/>
      <protection/>
    </xf>
    <xf numFmtId="2" fontId="1" fillId="0" borderId="26" xfId="52" applyNumberFormat="1" applyFont="1" applyBorder="1">
      <alignment/>
      <protection/>
    </xf>
    <xf numFmtId="0" fontId="1" fillId="0" borderId="20" xfId="52" applyFont="1" applyBorder="1" applyAlignment="1">
      <alignment horizontal="center"/>
      <protection/>
    </xf>
    <xf numFmtId="0" fontId="1" fillId="0" borderId="21" xfId="52" applyFont="1" applyBorder="1">
      <alignment/>
      <protection/>
    </xf>
    <xf numFmtId="1" fontId="1" fillId="0" borderId="21" xfId="52" applyNumberFormat="1" applyFont="1" applyBorder="1">
      <alignment/>
      <protection/>
    </xf>
    <xf numFmtId="2" fontId="1" fillId="33" borderId="21" xfId="52" applyNumberFormat="1" applyFont="1" applyFill="1" applyBorder="1">
      <alignment/>
      <protection/>
    </xf>
    <xf numFmtId="0" fontId="1" fillId="34" borderId="21" xfId="52" applyFont="1" applyFill="1" applyBorder="1">
      <alignment/>
      <protection/>
    </xf>
    <xf numFmtId="1" fontId="1" fillId="34" borderId="21" xfId="52" applyNumberFormat="1" applyFont="1" applyFill="1" applyBorder="1">
      <alignment/>
      <protection/>
    </xf>
    <xf numFmtId="0" fontId="1" fillId="33" borderId="21" xfId="52" applyFont="1" applyFill="1" applyBorder="1">
      <alignment/>
      <protection/>
    </xf>
    <xf numFmtId="0" fontId="1" fillId="0" borderId="22" xfId="52" applyFont="1" applyBorder="1">
      <alignment/>
      <protection/>
    </xf>
    <xf numFmtId="0" fontId="8" fillId="0" borderId="27" xfId="52" applyFont="1" applyBorder="1" applyAlignment="1">
      <alignment horizontal="center"/>
      <protection/>
    </xf>
    <xf numFmtId="186" fontId="8" fillId="0" borderId="28" xfId="52" applyNumberFormat="1" applyFont="1" applyBorder="1" applyAlignment="1">
      <alignment horizontal="center"/>
      <protection/>
    </xf>
    <xf numFmtId="0" fontId="1" fillId="0" borderId="29" xfId="52" applyFont="1" applyBorder="1">
      <alignment/>
      <protection/>
    </xf>
    <xf numFmtId="0" fontId="1" fillId="0" borderId="30" xfId="52" applyFont="1" applyBorder="1">
      <alignment/>
      <protection/>
    </xf>
    <xf numFmtId="1" fontId="1" fillId="0" borderId="30" xfId="52" applyNumberFormat="1" applyFont="1" applyBorder="1">
      <alignment/>
      <protection/>
    </xf>
    <xf numFmtId="2" fontId="1" fillId="33" borderId="30" xfId="52" applyNumberFormat="1" applyFont="1" applyFill="1" applyBorder="1">
      <alignment/>
      <protection/>
    </xf>
    <xf numFmtId="0" fontId="1" fillId="34" borderId="30" xfId="52" applyFont="1" applyFill="1" applyBorder="1">
      <alignment/>
      <protection/>
    </xf>
    <xf numFmtId="1" fontId="1" fillId="34" borderId="30" xfId="52" applyNumberFormat="1" applyFont="1" applyFill="1" applyBorder="1">
      <alignment/>
      <protection/>
    </xf>
    <xf numFmtId="0" fontId="1" fillId="33" borderId="30" xfId="52" applyFont="1" applyFill="1" applyBorder="1">
      <alignment/>
      <protection/>
    </xf>
    <xf numFmtId="0" fontId="1" fillId="0" borderId="23" xfId="52" applyFont="1" applyBorder="1">
      <alignment/>
      <protection/>
    </xf>
    <xf numFmtId="0" fontId="5" fillId="0" borderId="0" xfId="52" applyFont="1" applyBorder="1" applyAlignment="1" applyProtection="1">
      <alignment horizontal="center" vertical="center"/>
      <protection/>
    </xf>
    <xf numFmtId="2" fontId="11" fillId="33" borderId="31" xfId="53" applyNumberFormat="1" applyFont="1" applyFill="1" applyBorder="1" applyAlignment="1">
      <alignment horizontal="center" vertical="center"/>
      <protection/>
    </xf>
    <xf numFmtId="2" fontId="11" fillId="33" borderId="32" xfId="53" applyNumberFormat="1" applyFont="1" applyFill="1" applyBorder="1" applyAlignment="1">
      <alignment horizontal="center" vertical="center"/>
      <protection/>
    </xf>
    <xf numFmtId="2" fontId="11" fillId="33" borderId="18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OV96-ABR97_1" xfId="52"/>
    <cellStyle name="Normal_planilla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PageLayoutView="0" workbookViewId="0" topLeftCell="A1">
      <selection activeCell="B3" sqref="B3"/>
    </sheetView>
  </sheetViews>
  <sheetFormatPr defaultColWidth="10.2812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39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41883</v>
      </c>
      <c r="U10" s="52"/>
    </row>
    <row r="11" spans="2:21" ht="15">
      <c r="B11" s="45"/>
      <c r="C11" s="55" t="s">
        <v>4</v>
      </c>
      <c r="D11" s="55"/>
      <c r="E11" s="55" t="s">
        <v>38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 t="s">
        <v>37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41024.427777777775</v>
      </c>
      <c r="E19" s="124" t="s">
        <v>34</v>
      </c>
      <c r="F19" s="125">
        <v>41025.458333333336</v>
      </c>
      <c r="G19" s="125"/>
      <c r="H19" s="126"/>
      <c r="I19" s="127" t="s">
        <v>35</v>
      </c>
      <c r="J19" s="128" t="s">
        <v>36</v>
      </c>
      <c r="K19" s="128"/>
      <c r="L19" s="129" t="str">
        <f aca="true" t="shared" si="0" ref="L19:L38">IF(OR(K19=0,K19&lt;J19)," ",+K19-J19)</f>
        <v> </v>
      </c>
      <c r="M19" s="130">
        <f aca="true" t="shared" si="1" ref="M19:M38">G19</f>
        <v>0</v>
      </c>
      <c r="N19" s="130">
        <f aca="true" t="shared" si="2" ref="N19:N38">IF(G19=0,$T$10,IF(G19&gt;F19,G19,F19))</f>
        <v>41883</v>
      </c>
      <c r="O19" s="130">
        <f aca="true" t="shared" si="3" ref="O19:O38">IF(OR(F19=0,AND(G19&lt;F19,G19&gt;0)),0,+N19-F19)</f>
        <v>857.5416666666642</v>
      </c>
      <c r="P19" s="131">
        <f aca="true" t="shared" si="4" ref="P19:P38">IF(K19=0,$T$10,IF(K19&gt;J19,K19,J19))</f>
        <v>41883</v>
      </c>
      <c r="Q19" s="132">
        <f aca="true" t="shared" si="5" ref="Q19:Q38">IF(AND(I19="si",OR(K19=0,P19&gt;J19)),P19-J19,0)</f>
        <v>0</v>
      </c>
      <c r="R19" s="130">
        <f aca="true" t="shared" si="6" ref="R19:R38">IF(S19&gt;0,+$T$12*(1+S19),0)</f>
        <v>234553.58333333267</v>
      </c>
      <c r="S19" s="133">
        <f aca="true" t="shared" si="7" ref="S19:S38">IF(E19="","",+Q19+O19)</f>
        <v>857.5416666666642</v>
      </c>
      <c r="T19" s="134">
        <f aca="true" t="shared" si="8" ref="T19:T38">IF(AND(F19="",J19="")," ",IF(OR(AND(G19=0,F19&gt;0),AND(I19="SI",K19=0)),$T$13,IF(R19&gt;$T$13,$T$13,R19)))</f>
        <v>10928</v>
      </c>
      <c r="U19" s="52"/>
    </row>
    <row r="20" spans="2:21" ht="11.25">
      <c r="B20" s="45"/>
      <c r="C20" s="122">
        <f>IF(D20="","","2")</f>
      </c>
      <c r="D20" s="123"/>
      <c r="E20" s="124"/>
      <c r="F20" s="125"/>
      <c r="G20" s="125"/>
      <c r="H20" s="126" t="str">
        <f aca="true" t="shared" si="9" ref="H20:H38">IF(OR(G20=0,G20&lt;F20)," ",+G20-F20)</f>
        <v> </v>
      </c>
      <c r="I20" s="127"/>
      <c r="J20" s="128"/>
      <c r="K20" s="128"/>
      <c r="L20" s="129" t="str">
        <f t="shared" si="0"/>
        <v> </v>
      </c>
      <c r="M20" s="130">
        <f t="shared" si="1"/>
        <v>0</v>
      </c>
      <c r="N20" s="130">
        <f t="shared" si="2"/>
        <v>41883</v>
      </c>
      <c r="O20" s="130">
        <f t="shared" si="3"/>
        <v>0</v>
      </c>
      <c r="P20" s="131">
        <f t="shared" si="4"/>
        <v>41883</v>
      </c>
      <c r="Q20" s="132">
        <f t="shared" si="5"/>
        <v>0</v>
      </c>
      <c r="R20" s="130" t="e">
        <f t="shared" si="6"/>
        <v>#VALUE!</v>
      </c>
      <c r="S20" s="133">
        <f t="shared" si="7"/>
      </c>
      <c r="T20" s="134" t="str">
        <f t="shared" si="8"/>
        <v> </v>
      </c>
      <c r="U20" s="52"/>
    </row>
    <row r="21" spans="2:21" ht="11.25">
      <c r="B21" s="45"/>
      <c r="C21" s="122">
        <f>IF(D21="","","3")</f>
      </c>
      <c r="D21" s="123"/>
      <c r="E21" s="124"/>
      <c r="F21" s="125"/>
      <c r="G21" s="125"/>
      <c r="H21" s="126" t="str">
        <f t="shared" si="9"/>
        <v> </v>
      </c>
      <c r="I21" s="127"/>
      <c r="J21" s="128"/>
      <c r="K21" s="128"/>
      <c r="L21" s="129" t="str">
        <f t="shared" si="0"/>
        <v> </v>
      </c>
      <c r="M21" s="130">
        <f t="shared" si="1"/>
        <v>0</v>
      </c>
      <c r="N21" s="130">
        <f t="shared" si="2"/>
        <v>41883</v>
      </c>
      <c r="O21" s="130">
        <f t="shared" si="3"/>
        <v>0</v>
      </c>
      <c r="P21" s="131">
        <f t="shared" si="4"/>
        <v>41883</v>
      </c>
      <c r="Q21" s="132">
        <f t="shared" si="5"/>
        <v>0</v>
      </c>
      <c r="R21" s="130" t="e">
        <f t="shared" si="6"/>
        <v>#VALUE!</v>
      </c>
      <c r="S21" s="133">
        <f t="shared" si="7"/>
      </c>
      <c r="T21" s="134" t="str">
        <f t="shared" si="8"/>
        <v> </v>
      </c>
      <c r="U21" s="52"/>
    </row>
    <row r="22" spans="2:21" ht="11.25">
      <c r="B22" s="45"/>
      <c r="C22" s="122">
        <f>IF(D22="","","4")</f>
      </c>
      <c r="D22" s="123"/>
      <c r="E22" s="124"/>
      <c r="F22" s="125"/>
      <c r="G22" s="125"/>
      <c r="H22" s="126" t="str">
        <f t="shared" si="9"/>
        <v> </v>
      </c>
      <c r="I22" s="127"/>
      <c r="J22" s="128"/>
      <c r="K22" s="128"/>
      <c r="L22" s="129" t="str">
        <f t="shared" si="0"/>
        <v> </v>
      </c>
      <c r="M22" s="130">
        <f t="shared" si="1"/>
        <v>0</v>
      </c>
      <c r="N22" s="130">
        <f t="shared" si="2"/>
        <v>41883</v>
      </c>
      <c r="O22" s="130">
        <f t="shared" si="3"/>
        <v>0</v>
      </c>
      <c r="P22" s="131">
        <f t="shared" si="4"/>
        <v>41883</v>
      </c>
      <c r="Q22" s="132">
        <f t="shared" si="5"/>
        <v>0</v>
      </c>
      <c r="R22" s="130" t="e">
        <f t="shared" si="6"/>
        <v>#VALUE!</v>
      </c>
      <c r="S22" s="133">
        <f t="shared" si="7"/>
      </c>
      <c r="T22" s="134" t="str">
        <f t="shared" si="8"/>
        <v> 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9"/>
        <v> </v>
      </c>
      <c r="I23" s="127"/>
      <c r="J23" s="128"/>
      <c r="K23" s="128"/>
      <c r="L23" s="129" t="str">
        <f t="shared" si="0"/>
        <v> </v>
      </c>
      <c r="M23" s="130">
        <f t="shared" si="1"/>
        <v>0</v>
      </c>
      <c r="N23" s="130">
        <f t="shared" si="2"/>
        <v>41883</v>
      </c>
      <c r="O23" s="130">
        <f t="shared" si="3"/>
        <v>0</v>
      </c>
      <c r="P23" s="131">
        <f t="shared" si="4"/>
        <v>41883</v>
      </c>
      <c r="Q23" s="132">
        <f t="shared" si="5"/>
        <v>0</v>
      </c>
      <c r="R23" s="130" t="e">
        <f t="shared" si="6"/>
        <v>#VALUE!</v>
      </c>
      <c r="S23" s="133">
        <f t="shared" si="7"/>
      </c>
      <c r="T23" s="134" t="str">
        <f t="shared" si="8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9"/>
        <v> </v>
      </c>
      <c r="I24" s="127"/>
      <c r="J24" s="128"/>
      <c r="K24" s="128"/>
      <c r="L24" s="129" t="str">
        <f t="shared" si="0"/>
        <v> </v>
      </c>
      <c r="M24" s="130">
        <f t="shared" si="1"/>
        <v>0</v>
      </c>
      <c r="N24" s="130">
        <f t="shared" si="2"/>
        <v>41883</v>
      </c>
      <c r="O24" s="130">
        <f t="shared" si="3"/>
        <v>0</v>
      </c>
      <c r="P24" s="131">
        <f t="shared" si="4"/>
        <v>41883</v>
      </c>
      <c r="Q24" s="132">
        <f t="shared" si="5"/>
        <v>0</v>
      </c>
      <c r="R24" s="130" t="e">
        <f t="shared" si="6"/>
        <v>#VALUE!</v>
      </c>
      <c r="S24" s="133">
        <f t="shared" si="7"/>
      </c>
      <c r="T24" s="134" t="str">
        <f t="shared" si="8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9"/>
        <v> </v>
      </c>
      <c r="I25" s="127"/>
      <c r="J25" s="128"/>
      <c r="K25" s="128"/>
      <c r="L25" s="129" t="str">
        <f t="shared" si="0"/>
        <v> </v>
      </c>
      <c r="M25" s="130">
        <f t="shared" si="1"/>
        <v>0</v>
      </c>
      <c r="N25" s="130">
        <f t="shared" si="2"/>
        <v>41883</v>
      </c>
      <c r="O25" s="130">
        <f t="shared" si="3"/>
        <v>0</v>
      </c>
      <c r="P25" s="131">
        <f t="shared" si="4"/>
        <v>41883</v>
      </c>
      <c r="Q25" s="132">
        <f t="shared" si="5"/>
        <v>0</v>
      </c>
      <c r="R25" s="130" t="e">
        <f t="shared" si="6"/>
        <v>#VALUE!</v>
      </c>
      <c r="S25" s="133">
        <f t="shared" si="7"/>
      </c>
      <c r="T25" s="134" t="str">
        <f t="shared" si="8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9"/>
        <v> </v>
      </c>
      <c r="I26" s="127"/>
      <c r="J26" s="128"/>
      <c r="K26" s="128"/>
      <c r="L26" s="129" t="str">
        <f t="shared" si="0"/>
        <v> </v>
      </c>
      <c r="M26" s="130">
        <f t="shared" si="1"/>
        <v>0</v>
      </c>
      <c r="N26" s="130">
        <f t="shared" si="2"/>
        <v>41883</v>
      </c>
      <c r="O26" s="130">
        <f t="shared" si="3"/>
        <v>0</v>
      </c>
      <c r="P26" s="131">
        <f t="shared" si="4"/>
        <v>41883</v>
      </c>
      <c r="Q26" s="132">
        <f t="shared" si="5"/>
        <v>0</v>
      </c>
      <c r="R26" s="130" t="e">
        <f t="shared" si="6"/>
        <v>#VALUE!</v>
      </c>
      <c r="S26" s="133">
        <f t="shared" si="7"/>
      </c>
      <c r="T26" s="134" t="str">
        <f t="shared" si="8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25"/>
      <c r="G27" s="125"/>
      <c r="H27" s="126" t="str">
        <f t="shared" si="9"/>
        <v> </v>
      </c>
      <c r="I27" s="127"/>
      <c r="J27" s="128"/>
      <c r="K27" s="128"/>
      <c r="L27" s="129" t="str">
        <f t="shared" si="0"/>
        <v> </v>
      </c>
      <c r="M27" s="130">
        <f t="shared" si="1"/>
        <v>0</v>
      </c>
      <c r="N27" s="130">
        <f t="shared" si="2"/>
        <v>41883</v>
      </c>
      <c r="O27" s="130">
        <f t="shared" si="3"/>
        <v>0</v>
      </c>
      <c r="P27" s="131">
        <f t="shared" si="4"/>
        <v>41883</v>
      </c>
      <c r="Q27" s="132">
        <f t="shared" si="5"/>
        <v>0</v>
      </c>
      <c r="R27" s="130" t="e">
        <f t="shared" si="6"/>
        <v>#VALUE!</v>
      </c>
      <c r="S27" s="133">
        <f t="shared" si="7"/>
      </c>
      <c r="T27" s="134" t="str">
        <f t="shared" si="8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25"/>
      <c r="G28" s="125"/>
      <c r="H28" s="126" t="str">
        <f t="shared" si="9"/>
        <v> </v>
      </c>
      <c r="I28" s="127"/>
      <c r="J28" s="128"/>
      <c r="K28" s="128"/>
      <c r="L28" s="129" t="str">
        <f t="shared" si="0"/>
        <v> </v>
      </c>
      <c r="M28" s="130">
        <f t="shared" si="1"/>
        <v>0</v>
      </c>
      <c r="N28" s="130">
        <f t="shared" si="2"/>
        <v>41883</v>
      </c>
      <c r="O28" s="130">
        <f t="shared" si="3"/>
        <v>0</v>
      </c>
      <c r="P28" s="131">
        <f t="shared" si="4"/>
        <v>41883</v>
      </c>
      <c r="Q28" s="132">
        <f t="shared" si="5"/>
        <v>0</v>
      </c>
      <c r="R28" s="130" t="e">
        <f t="shared" si="6"/>
        <v>#VALUE!</v>
      </c>
      <c r="S28" s="133">
        <f t="shared" si="7"/>
      </c>
      <c r="T28" s="134" t="str">
        <f t="shared" si="8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25"/>
      <c r="G29" s="125"/>
      <c r="H29" s="126" t="str">
        <f t="shared" si="9"/>
        <v> </v>
      </c>
      <c r="I29" s="127"/>
      <c r="J29" s="128"/>
      <c r="K29" s="128"/>
      <c r="L29" s="129" t="str">
        <f t="shared" si="0"/>
        <v> </v>
      </c>
      <c r="M29" s="130">
        <f t="shared" si="1"/>
        <v>0</v>
      </c>
      <c r="N29" s="130">
        <f t="shared" si="2"/>
        <v>41883</v>
      </c>
      <c r="O29" s="130">
        <f t="shared" si="3"/>
        <v>0</v>
      </c>
      <c r="P29" s="131">
        <f t="shared" si="4"/>
        <v>41883</v>
      </c>
      <c r="Q29" s="132">
        <f t="shared" si="5"/>
        <v>0</v>
      </c>
      <c r="R29" s="130" t="e">
        <f t="shared" si="6"/>
        <v>#VALUE!</v>
      </c>
      <c r="S29" s="133">
        <f t="shared" si="7"/>
      </c>
      <c r="T29" s="134" t="str">
        <f t="shared" si="8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25"/>
      <c r="G30" s="125"/>
      <c r="H30" s="126" t="str">
        <f t="shared" si="9"/>
        <v> </v>
      </c>
      <c r="I30" s="127"/>
      <c r="J30" s="128"/>
      <c r="K30" s="128"/>
      <c r="L30" s="129" t="str">
        <f t="shared" si="0"/>
        <v> </v>
      </c>
      <c r="M30" s="130">
        <f t="shared" si="1"/>
        <v>0</v>
      </c>
      <c r="N30" s="130">
        <f t="shared" si="2"/>
        <v>41883</v>
      </c>
      <c r="O30" s="130">
        <f t="shared" si="3"/>
        <v>0</v>
      </c>
      <c r="P30" s="131">
        <f t="shared" si="4"/>
        <v>41883</v>
      </c>
      <c r="Q30" s="132">
        <f t="shared" si="5"/>
        <v>0</v>
      </c>
      <c r="R30" s="130" t="e">
        <f t="shared" si="6"/>
        <v>#VALUE!</v>
      </c>
      <c r="S30" s="133">
        <f t="shared" si="7"/>
      </c>
      <c r="T30" s="134" t="str">
        <f t="shared" si="8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25"/>
      <c r="G31" s="125"/>
      <c r="H31" s="126" t="str">
        <f t="shared" si="9"/>
        <v> </v>
      </c>
      <c r="I31" s="127"/>
      <c r="J31" s="128"/>
      <c r="K31" s="128"/>
      <c r="L31" s="129" t="str">
        <f t="shared" si="0"/>
        <v> </v>
      </c>
      <c r="M31" s="130">
        <f t="shared" si="1"/>
        <v>0</v>
      </c>
      <c r="N31" s="130">
        <f t="shared" si="2"/>
        <v>41883</v>
      </c>
      <c r="O31" s="130">
        <f t="shared" si="3"/>
        <v>0</v>
      </c>
      <c r="P31" s="131">
        <f t="shared" si="4"/>
        <v>41883</v>
      </c>
      <c r="Q31" s="132">
        <f t="shared" si="5"/>
        <v>0</v>
      </c>
      <c r="R31" s="130" t="e">
        <f t="shared" si="6"/>
        <v>#VALUE!</v>
      </c>
      <c r="S31" s="133">
        <f t="shared" si="7"/>
      </c>
      <c r="T31" s="134" t="str">
        <f t="shared" si="8"/>
        <v> </v>
      </c>
      <c r="U31" s="52"/>
    </row>
    <row r="32" spans="2:21" ht="11.25">
      <c r="B32" s="45"/>
      <c r="C32" s="122">
        <f>IF(D32="","","14")</f>
      </c>
      <c r="D32" s="123"/>
      <c r="E32" s="124"/>
      <c r="F32" s="125"/>
      <c r="G32" s="125"/>
      <c r="H32" s="126" t="str">
        <f t="shared" si="9"/>
        <v> </v>
      </c>
      <c r="I32" s="127"/>
      <c r="J32" s="128"/>
      <c r="K32" s="128"/>
      <c r="L32" s="129" t="str">
        <f t="shared" si="0"/>
        <v> </v>
      </c>
      <c r="M32" s="130">
        <f t="shared" si="1"/>
        <v>0</v>
      </c>
      <c r="N32" s="130">
        <f t="shared" si="2"/>
        <v>41883</v>
      </c>
      <c r="O32" s="130">
        <f t="shared" si="3"/>
        <v>0</v>
      </c>
      <c r="P32" s="131">
        <f t="shared" si="4"/>
        <v>41883</v>
      </c>
      <c r="Q32" s="132">
        <f t="shared" si="5"/>
        <v>0</v>
      </c>
      <c r="R32" s="130" t="e">
        <f t="shared" si="6"/>
        <v>#VALUE!</v>
      </c>
      <c r="S32" s="133">
        <f t="shared" si="7"/>
      </c>
      <c r="T32" s="134" t="str">
        <f t="shared" si="8"/>
        <v> </v>
      </c>
      <c r="U32" s="52"/>
    </row>
    <row r="33" spans="2:21" ht="11.25">
      <c r="B33" s="45"/>
      <c r="C33" s="122">
        <f>IF(D33="","","15")</f>
      </c>
      <c r="D33" s="123"/>
      <c r="E33" s="124"/>
      <c r="F33" s="125"/>
      <c r="G33" s="125"/>
      <c r="H33" s="126" t="str">
        <f t="shared" si="9"/>
        <v> </v>
      </c>
      <c r="I33" s="127"/>
      <c r="J33" s="128"/>
      <c r="K33" s="128"/>
      <c r="L33" s="129" t="str">
        <f t="shared" si="0"/>
        <v> </v>
      </c>
      <c r="M33" s="130">
        <f t="shared" si="1"/>
        <v>0</v>
      </c>
      <c r="N33" s="130">
        <f t="shared" si="2"/>
        <v>41883</v>
      </c>
      <c r="O33" s="130">
        <f t="shared" si="3"/>
        <v>0</v>
      </c>
      <c r="P33" s="131">
        <f t="shared" si="4"/>
        <v>41883</v>
      </c>
      <c r="Q33" s="132">
        <f t="shared" si="5"/>
        <v>0</v>
      </c>
      <c r="R33" s="130" t="e">
        <f t="shared" si="6"/>
        <v>#VALUE!</v>
      </c>
      <c r="S33" s="133">
        <f t="shared" si="7"/>
      </c>
      <c r="T33" s="134" t="str">
        <f t="shared" si="8"/>
        <v> </v>
      </c>
      <c r="U33" s="52"/>
    </row>
    <row r="34" spans="2:21" ht="11.25">
      <c r="B34" s="45"/>
      <c r="C34" s="122">
        <f>IF(D34="","","16")</f>
      </c>
      <c r="D34" s="123"/>
      <c r="E34" s="124"/>
      <c r="F34" s="125"/>
      <c r="G34" s="125"/>
      <c r="H34" s="126" t="str">
        <f t="shared" si="9"/>
        <v> </v>
      </c>
      <c r="I34" s="127"/>
      <c r="J34" s="128"/>
      <c r="K34" s="128"/>
      <c r="L34" s="129" t="str">
        <f t="shared" si="0"/>
        <v> </v>
      </c>
      <c r="M34" s="130">
        <f t="shared" si="1"/>
        <v>0</v>
      </c>
      <c r="N34" s="130">
        <f t="shared" si="2"/>
        <v>41883</v>
      </c>
      <c r="O34" s="130">
        <f t="shared" si="3"/>
        <v>0</v>
      </c>
      <c r="P34" s="131">
        <f t="shared" si="4"/>
        <v>41883</v>
      </c>
      <c r="Q34" s="132">
        <f t="shared" si="5"/>
        <v>0</v>
      </c>
      <c r="R34" s="130" t="e">
        <f t="shared" si="6"/>
        <v>#VALUE!</v>
      </c>
      <c r="S34" s="133">
        <f t="shared" si="7"/>
      </c>
      <c r="T34" s="134" t="str">
        <f t="shared" si="8"/>
        <v> </v>
      </c>
      <c r="U34" s="52"/>
    </row>
    <row r="35" spans="2:21" ht="11.25">
      <c r="B35" s="45"/>
      <c r="C35" s="122">
        <f>IF(D35="","","17")</f>
      </c>
      <c r="D35" s="123"/>
      <c r="E35" s="124"/>
      <c r="F35" s="125"/>
      <c r="G35" s="125"/>
      <c r="H35" s="126" t="str">
        <f t="shared" si="9"/>
        <v> </v>
      </c>
      <c r="I35" s="127"/>
      <c r="J35" s="128"/>
      <c r="K35" s="128"/>
      <c r="L35" s="129" t="str">
        <f t="shared" si="0"/>
        <v> </v>
      </c>
      <c r="M35" s="130">
        <f t="shared" si="1"/>
        <v>0</v>
      </c>
      <c r="N35" s="130">
        <f t="shared" si="2"/>
        <v>41883</v>
      </c>
      <c r="O35" s="130">
        <f t="shared" si="3"/>
        <v>0</v>
      </c>
      <c r="P35" s="131">
        <f t="shared" si="4"/>
        <v>41883</v>
      </c>
      <c r="Q35" s="132">
        <f t="shared" si="5"/>
        <v>0</v>
      </c>
      <c r="R35" s="130" t="e">
        <f t="shared" si="6"/>
        <v>#VALUE!</v>
      </c>
      <c r="S35" s="133">
        <f t="shared" si="7"/>
      </c>
      <c r="T35" s="134" t="str">
        <f t="shared" si="8"/>
        <v> </v>
      </c>
      <c r="U35" s="52"/>
    </row>
    <row r="36" spans="2:21" ht="11.25">
      <c r="B36" s="45"/>
      <c r="C36" s="122">
        <f>IF(D36="","","18")</f>
      </c>
      <c r="D36" s="123"/>
      <c r="E36" s="124"/>
      <c r="F36" s="125"/>
      <c r="G36" s="125"/>
      <c r="H36" s="126" t="str">
        <f t="shared" si="9"/>
        <v> </v>
      </c>
      <c r="I36" s="127"/>
      <c r="J36" s="128"/>
      <c r="K36" s="128"/>
      <c r="L36" s="129" t="str">
        <f t="shared" si="0"/>
        <v> </v>
      </c>
      <c r="M36" s="130">
        <f t="shared" si="1"/>
        <v>0</v>
      </c>
      <c r="N36" s="130">
        <f t="shared" si="2"/>
        <v>41883</v>
      </c>
      <c r="O36" s="130">
        <f t="shared" si="3"/>
        <v>0</v>
      </c>
      <c r="P36" s="131">
        <f t="shared" si="4"/>
        <v>41883</v>
      </c>
      <c r="Q36" s="132">
        <f t="shared" si="5"/>
        <v>0</v>
      </c>
      <c r="R36" s="130" t="e">
        <f t="shared" si="6"/>
        <v>#VALUE!</v>
      </c>
      <c r="S36" s="133">
        <f t="shared" si="7"/>
      </c>
      <c r="T36" s="134" t="str">
        <f t="shared" si="8"/>
        <v> </v>
      </c>
      <c r="U36" s="52"/>
    </row>
    <row r="37" spans="2:21" ht="11.25">
      <c r="B37" s="45"/>
      <c r="C37" s="122">
        <f>IF(D37="","","19")</f>
      </c>
      <c r="D37" s="123"/>
      <c r="E37" s="124"/>
      <c r="F37" s="125"/>
      <c r="G37" s="125"/>
      <c r="H37" s="126" t="str">
        <f t="shared" si="9"/>
        <v> </v>
      </c>
      <c r="I37" s="127"/>
      <c r="J37" s="128"/>
      <c r="K37" s="128"/>
      <c r="L37" s="129" t="str">
        <f t="shared" si="0"/>
        <v> </v>
      </c>
      <c r="M37" s="130">
        <f t="shared" si="1"/>
        <v>0</v>
      </c>
      <c r="N37" s="130">
        <f t="shared" si="2"/>
        <v>41883</v>
      </c>
      <c r="O37" s="130">
        <f t="shared" si="3"/>
        <v>0</v>
      </c>
      <c r="P37" s="131">
        <f t="shared" si="4"/>
        <v>41883</v>
      </c>
      <c r="Q37" s="132">
        <f t="shared" si="5"/>
        <v>0</v>
      </c>
      <c r="R37" s="130" t="e">
        <f t="shared" si="6"/>
        <v>#VALUE!</v>
      </c>
      <c r="S37" s="133">
        <f t="shared" si="7"/>
      </c>
      <c r="T37" s="134" t="str">
        <f t="shared" si="8"/>
        <v> </v>
      </c>
      <c r="U37" s="52"/>
    </row>
    <row r="38" spans="2:21" ht="11.25">
      <c r="B38" s="45"/>
      <c r="C38" s="122">
        <f>IF(D38="","","20")</f>
      </c>
      <c r="D38" s="123"/>
      <c r="E38" s="124"/>
      <c r="F38" s="125"/>
      <c r="G38" s="125"/>
      <c r="H38" s="126" t="str">
        <f t="shared" si="9"/>
        <v> </v>
      </c>
      <c r="I38" s="127"/>
      <c r="J38" s="128"/>
      <c r="K38" s="128"/>
      <c r="L38" s="129" t="str">
        <f t="shared" si="0"/>
        <v> </v>
      </c>
      <c r="M38" s="130">
        <f t="shared" si="1"/>
        <v>0</v>
      </c>
      <c r="N38" s="130">
        <f t="shared" si="2"/>
        <v>41883</v>
      </c>
      <c r="O38" s="130">
        <f t="shared" si="3"/>
        <v>0</v>
      </c>
      <c r="P38" s="131">
        <f t="shared" si="4"/>
        <v>41883</v>
      </c>
      <c r="Q38" s="132">
        <f t="shared" si="5"/>
        <v>0</v>
      </c>
      <c r="R38" s="130" t="e">
        <f t="shared" si="6"/>
        <v>#VALUE!</v>
      </c>
      <c r="S38" s="133">
        <f t="shared" si="7"/>
      </c>
      <c r="T38" s="134" t="str">
        <f t="shared" si="8"/>
        <v> 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10928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sheetProtection/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Hilda Antunez</cp:lastModifiedBy>
  <cp:lastPrinted>2017-08-10T15:10:09Z</cp:lastPrinted>
  <dcterms:created xsi:type="dcterms:W3CDTF">2014-08-08T19:36:33Z</dcterms:created>
  <dcterms:modified xsi:type="dcterms:W3CDTF">2017-08-23T18:01:55Z</dcterms:modified>
  <cp:category/>
  <cp:version/>
  <cp:contentType/>
  <cp:contentStatus/>
</cp:coreProperties>
</file>