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'TOTAL'!$A$1:$N$42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<sst xmlns="http://schemas.openxmlformats.org/spreadsheetml/2006/main" count="194" uniqueCount="73">
  <si>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</si>
  <si>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</si>
  <si>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</si>
  <si>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</si>
  <si>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</si>
  <si>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</si>
  <si>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</si>
  <si>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</si>
  <si>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</si>
  <si>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</si>
  <si>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</si>
  <si>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</si>
  <si>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</si>
  <si>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</si>
  <si>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</si>
  <si>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</si>
  <si>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</si>
  <si>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</si>
  <si>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</si>
  <si>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</si>
  <si>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</si>
  <si>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</si>
  <si>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</si>
  <si>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</si>
  <si>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</si>
  <si>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</si>
  <si>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</si>
  <si>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</si>
  <si>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</si>
  <si>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</si>
  <si>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</si>
  <si>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</si>
  <si>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</si>
  <si>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</si>
  <si>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</si>
  <si>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</si>
  <si>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</si>
  <si>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</si>
  <si>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</si>
  <si>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</si>
  <si>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</si>
  <si>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</si>
  <si>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</si>
  <si>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</si>
  <si>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</si>
  <si>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</si>
  <si>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</si>
  <si>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</si>
  <si>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</si>
  <si>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</si>
  <si>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</si>
  <si>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</si>
  <si>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</si>
  <si>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</si>
  <si>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</si>
  <si>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</si>
  <si>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</si>
  <si>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</si>
  <si>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</si>
  <si>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</si>
  <si>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</si>
  <si>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</si>
  <si>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</si>
  <si>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</si>
  <si>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</si>
  <si>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</si>
  <si>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</si>
  <si>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enero de 2011</t>
  </si>
  <si>
    <t xml:space="preserve"> INCENTIVO TOTAL A APLICAR Res ENRE 213/12</t>
  </si>
  <si>
    <t>Diferencia</t>
  </si>
  <si>
    <t>Res ENRE 213/12</t>
  </si>
  <si>
    <t>Recurso</t>
  </si>
  <si>
    <t>ANEXO II al Memorándum D.T.E.E. N°  173 /2016.-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</si>
</sst>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Continuous"/>
    </xf>
    <xf numFmtId="7" fontId="33" fillId="0" borderId="0" xfId="0" applyNumberFormat="1" applyFont="1" applyBorder="1" applyAlignment="1">
      <alignment horizontal="right"/>
    </xf>
    <xf numFmtId="7" fontId="34" fillId="0" borderId="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75" zoomScaleNormal="75" zoomScalePageLayoutView="0" workbookViewId="0" topLeftCell="B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31.28125" style="4" customWidth="1"/>
    <col min="8" max="8" width="20.7109375" style="4" customWidth="1"/>
    <col min="9" max="9" width="24.8515625" style="4" customWidth="1"/>
    <col min="10" max="10" width="5.421875" style="4" customWidth="1"/>
    <col min="11" max="11" width="13.8515625" style="4" customWidth="1"/>
    <col min="12" max="12" width="4.140625" style="4" customWidth="1"/>
    <col min="13" max="13" width="18.421875" style="4" bestFit="1" customWidth="1"/>
    <col min="14" max="14" width="6.57421875" style="4" customWidth="1"/>
    <col min="15" max="15" width="15.7109375" style="4" customWidth="1"/>
    <col min="16" max="17" width="11.421875" style="4" customWidth="1"/>
    <col min="18" max="18" width="14.140625" style="4" customWidth="1"/>
    <col min="19" max="19" width="11.421875" style="4" customWidth="1"/>
    <col min="20" max="20" width="14.7109375" style="4" customWidth="1"/>
    <col min="21" max="21" width="11.421875" style="4" customWidth="1"/>
    <col min="22" max="22" width="12.00390625" style="4" customWidth="1"/>
    <col min="23" max="16384" width="11.421875" style="4" customWidth="1"/>
  </cols>
  <sheetData>
    <row r="1" s="8" customFormat="1" ht="26.25">
      <c r="B1" s="9"/>
    </row>
    <row r="2" spans="2:14" s="8" customFormat="1" ht="26.25">
      <c r="B2" s="9" t="s">
        <v>72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3:23" ht="12.75">
      <c r="C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T3" s="3"/>
      <c r="U3" s="3"/>
      <c r="V3" s="3"/>
      <c r="W3" s="3"/>
    </row>
    <row r="4" spans="1:23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2:23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2:23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1"/>
      <c r="N7" s="31"/>
      <c r="O7" s="33"/>
      <c r="P7" s="33"/>
      <c r="Q7" s="33"/>
      <c r="R7" s="33"/>
      <c r="S7" s="33"/>
      <c r="T7" s="33"/>
      <c r="U7" s="33"/>
      <c r="V7" s="33"/>
      <c r="W7" s="33"/>
    </row>
    <row r="8" spans="11:23" ht="12.75"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1"/>
      <c r="N9" s="31"/>
      <c r="O9" s="33"/>
      <c r="P9" s="33"/>
      <c r="Q9" s="33"/>
      <c r="R9" s="33"/>
      <c r="S9" s="33"/>
      <c r="T9" s="33"/>
      <c r="U9" s="33"/>
      <c r="V9" s="33"/>
      <c r="W9" s="33"/>
    </row>
    <row r="10" spans="4:23" ht="12.75">
      <c r="D10" s="21"/>
      <c r="E10" s="2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1"/>
      <c r="N11" s="31"/>
      <c r="O11" s="33"/>
      <c r="P11" s="33"/>
      <c r="Q11" s="33"/>
      <c r="R11" s="33"/>
      <c r="S11" s="33"/>
      <c r="T11" s="33"/>
      <c r="U11" s="33"/>
      <c r="V11" s="33"/>
      <c r="W11" s="33"/>
    </row>
    <row r="12" spans="4:23" s="22" customFormat="1" ht="16.5" thickBot="1">
      <c r="D12" s="2"/>
      <c r="E12" s="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2:23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3"/>
      <c r="Q13" s="23"/>
      <c r="R13" s="23"/>
      <c r="S13" s="23"/>
      <c r="T13" s="23"/>
      <c r="U13" s="23"/>
      <c r="V13" s="23"/>
      <c r="W13" s="23"/>
    </row>
    <row r="14" spans="2:23" s="26" customFormat="1" ht="19.5">
      <c r="B14" s="27" t="s">
        <v>67</v>
      </c>
      <c r="C14" s="28"/>
      <c r="D14" s="29"/>
      <c r="E14" s="30"/>
      <c r="F14" s="30"/>
      <c r="G14" s="30"/>
      <c r="H14" s="30"/>
      <c r="I14" s="30"/>
      <c r="J14" s="30"/>
      <c r="K14" s="31"/>
      <c r="L14" s="31"/>
      <c r="M14" s="31"/>
      <c r="N14" s="32"/>
      <c r="O14" s="33"/>
      <c r="P14" s="33"/>
      <c r="Q14" s="33"/>
      <c r="R14" s="33"/>
      <c r="S14" s="33"/>
      <c r="T14" s="33"/>
      <c r="U14" s="33"/>
      <c r="V14" s="33"/>
      <c r="W14" s="33"/>
    </row>
    <row r="15" spans="2:23" s="26" customFormat="1" ht="19.5">
      <c r="B15" s="34"/>
      <c r="C15" s="35"/>
      <c r="D15" s="35"/>
      <c r="E15" s="33"/>
      <c r="F15" s="36"/>
      <c r="G15" s="36"/>
      <c r="H15" s="36"/>
      <c r="I15" s="36"/>
      <c r="J15" s="36"/>
      <c r="K15" s="33"/>
      <c r="L15" s="33"/>
      <c r="M15" s="33"/>
      <c r="N15" s="37"/>
      <c r="O15"/>
      <c r="P15" s="33"/>
      <c r="Q15" s="33"/>
      <c r="R15" s="33"/>
      <c r="S15" s="33"/>
      <c r="T15" s="33"/>
      <c r="U15" s="33"/>
      <c r="V15" s="33"/>
      <c r="W15" s="33"/>
    </row>
    <row r="16" spans="2:23" s="26" customFormat="1" ht="19.5">
      <c r="B16" s="34"/>
      <c r="C16" s="35"/>
      <c r="D16" s="35"/>
      <c r="E16" s="33"/>
      <c r="F16" s="36"/>
      <c r="G16" s="36"/>
      <c r="H16" s="36"/>
      <c r="I16" s="163" t="s">
        <v>70</v>
      </c>
      <c r="J16" s="171"/>
      <c r="K16" s="171" t="s">
        <v>71</v>
      </c>
      <c r="L16" s="171"/>
      <c r="M16" s="171"/>
      <c r="N16" s="37"/>
      <c r="O16"/>
      <c r="P16" s="33"/>
      <c r="Q16" s="33"/>
      <c r="R16" s="33"/>
      <c r="S16" s="33"/>
      <c r="T16" s="33"/>
      <c r="U16" s="33"/>
      <c r="V16" s="33"/>
      <c r="W16" s="33"/>
    </row>
    <row r="17" spans="2:23" s="26" customFormat="1" ht="19.5">
      <c r="B17" s="34"/>
      <c r="C17" s="38" t="s">
        <v>2</v>
      </c>
      <c r="D17" s="39" t="s">
        <v>41</v>
      </c>
      <c r="E17" s="33"/>
      <c r="F17" s="36"/>
      <c r="G17" s="36"/>
      <c r="H17" s="36"/>
      <c r="I17" s="36"/>
      <c r="J17" s="36"/>
      <c r="K17" s="40"/>
      <c r="L17" s="40"/>
      <c r="M17" s="163" t="s">
        <v>63</v>
      </c>
      <c r="N17" s="37"/>
      <c r="O17" s="33"/>
      <c r="P17" s="33"/>
      <c r="Q17" s="33"/>
      <c r="R17" s="33"/>
      <c r="S17" s="33"/>
      <c r="T17" s="33"/>
      <c r="U17" s="33"/>
      <c r="V17" s="33"/>
      <c r="W17" s="33"/>
    </row>
    <row r="18" spans="2:23" s="26" customFormat="1" ht="19.5">
      <c r="B18" s="34"/>
      <c r="C18"/>
      <c r="D18" s="38"/>
      <c r="E18" s="39" t="s">
        <v>48</v>
      </c>
      <c r="F18" s="36"/>
      <c r="G18" s="36"/>
      <c r="H18" s="40"/>
      <c r="I18" s="173">
        <v>0</v>
      </c>
      <c r="J18" s="40"/>
      <c r="K18" s="40">
        <f>TPA!G35</f>
        <v>0</v>
      </c>
      <c r="L18" s="40"/>
      <c r="M18" s="40">
        <f>K18*0.5</f>
        <v>0</v>
      </c>
      <c r="N18" s="37"/>
      <c r="O18" s="33"/>
      <c r="P18" s="33"/>
      <c r="Q18" s="33"/>
      <c r="R18" s="33"/>
      <c r="S18" s="33"/>
      <c r="T18" s="33"/>
      <c r="U18" s="33"/>
      <c r="V18" s="33"/>
      <c r="W18" s="33"/>
    </row>
    <row r="19" spans="2:23" s="26" customFormat="1" ht="19.5">
      <c r="B19" s="34"/>
      <c r="C19" s="38"/>
      <c r="D19" s="38"/>
      <c r="E19" s="45" t="s">
        <v>4</v>
      </c>
      <c r="F19" s="36"/>
      <c r="G19" s="36"/>
      <c r="H19" s="40"/>
      <c r="I19" s="173">
        <v>8480.325</v>
      </c>
      <c r="J19" s="40"/>
      <c r="K19" s="40">
        <f>TPA!I35</f>
        <v>5653.55</v>
      </c>
      <c r="L19" s="40"/>
      <c r="M19" s="40">
        <f>K19*0.5</f>
        <v>2826.775</v>
      </c>
      <c r="N19" s="37"/>
      <c r="O19" s="33"/>
      <c r="P19" s="33"/>
      <c r="Q19" s="33"/>
      <c r="R19" s="33"/>
      <c r="S19" s="33"/>
      <c r="T19" s="33"/>
      <c r="U19" s="33"/>
      <c r="V19" s="33"/>
      <c r="W19" s="33"/>
    </row>
    <row r="20" spans="2:23" ht="18.75">
      <c r="B20" s="41"/>
      <c r="C20" s="38"/>
      <c r="D20" s="38"/>
      <c r="E20" s="39" t="s">
        <v>66</v>
      </c>
      <c r="F20" s="44"/>
      <c r="G20" s="44"/>
      <c r="H20" s="40"/>
      <c r="I20" s="173">
        <v>0</v>
      </c>
      <c r="J20" s="40"/>
      <c r="K20" s="40">
        <f>TPA!K35</f>
        <v>10599.97</v>
      </c>
      <c r="L20" s="40"/>
      <c r="M20" s="40">
        <f>K20*0.5</f>
        <v>5299.985</v>
      </c>
      <c r="N20" s="5"/>
      <c r="O20" s="3"/>
      <c r="P20" s="3"/>
      <c r="Q20" s="3"/>
      <c r="R20" s="3"/>
      <c r="S20" s="3"/>
      <c r="T20" s="3"/>
      <c r="U20" s="3"/>
      <c r="V20" s="3"/>
      <c r="W20" s="3"/>
    </row>
    <row r="21" spans="2:23" ht="18.75">
      <c r="B21" s="41"/>
      <c r="C21" s="38"/>
      <c r="D21" s="38"/>
      <c r="E21" s="39" t="s">
        <v>49</v>
      </c>
      <c r="F21" s="44"/>
      <c r="G21" s="44"/>
      <c r="H21" s="40"/>
      <c r="I21" s="173">
        <v>0</v>
      </c>
      <c r="J21" s="40"/>
      <c r="K21" s="40">
        <f>TPA!M35</f>
        <v>0</v>
      </c>
      <c r="L21" s="40"/>
      <c r="M21" s="40">
        <f>K21*0.5</f>
        <v>0</v>
      </c>
      <c r="N21" s="5"/>
      <c r="O21" s="3"/>
      <c r="P21" s="3"/>
      <c r="Q21" s="3"/>
      <c r="R21" s="3"/>
      <c r="S21" s="3"/>
      <c r="T21" s="3"/>
      <c r="U21" s="3"/>
      <c r="V21" s="3"/>
      <c r="W21" s="3"/>
    </row>
    <row r="22" spans="2:23" s="26" customFormat="1" ht="13.5" customHeight="1">
      <c r="B22" s="34"/>
      <c r="C22" s="42"/>
      <c r="D22" s="43"/>
      <c r="E22" s="3"/>
      <c r="F22" s="36"/>
      <c r="G22" s="36"/>
      <c r="H22" s="40"/>
      <c r="I22" s="173"/>
      <c r="J22" s="40"/>
      <c r="K22" s="40"/>
      <c r="L22" s="40"/>
      <c r="M22" s="40"/>
      <c r="N22" s="37"/>
      <c r="O22" s="33"/>
      <c r="P22" s="33"/>
      <c r="Q22" s="33"/>
      <c r="R22" s="33"/>
      <c r="S22" s="33"/>
      <c r="T22" s="33"/>
      <c r="U22" s="33"/>
      <c r="V22" s="33"/>
      <c r="W22" s="33"/>
    </row>
    <row r="23" spans="2:23" s="26" customFormat="1" ht="19.5">
      <c r="B23" s="34"/>
      <c r="C23" s="38" t="s">
        <v>3</v>
      </c>
      <c r="D23" s="39" t="s">
        <v>50</v>
      </c>
      <c r="E23" s="33"/>
      <c r="F23" s="36"/>
      <c r="G23" s="36"/>
      <c r="H23" s="40"/>
      <c r="I23" s="173"/>
      <c r="J23" s="40"/>
      <c r="K23" s="40"/>
      <c r="L23" s="40"/>
      <c r="M23" s="40"/>
      <c r="N23" s="37"/>
      <c r="O23" s="33"/>
      <c r="P23" s="33"/>
      <c r="Q23" s="33"/>
      <c r="R23" s="33"/>
      <c r="S23" s="33"/>
      <c r="T23" s="33"/>
      <c r="U23" s="33"/>
      <c r="V23" s="33"/>
      <c r="W23" s="33"/>
    </row>
    <row r="24" spans="2:23" s="26" customFormat="1" ht="19.5">
      <c r="B24" s="34"/>
      <c r="C24" s="42"/>
      <c r="D24" s="42"/>
      <c r="E24" s="39" t="s">
        <v>48</v>
      </c>
      <c r="F24" s="36"/>
      <c r="G24" s="36"/>
      <c r="H24" s="40"/>
      <c r="I24" s="173">
        <v>0</v>
      </c>
      <c r="J24" s="40"/>
      <c r="K24" s="40">
        <f>EDERSA!G35</f>
        <v>0</v>
      </c>
      <c r="L24" s="40"/>
      <c r="M24" s="40"/>
      <c r="N24" s="37"/>
      <c r="O24" s="33"/>
      <c r="P24" s="33"/>
      <c r="Q24" s="33"/>
      <c r="R24" s="33"/>
      <c r="S24" s="33"/>
      <c r="T24" s="33"/>
      <c r="U24" s="33"/>
      <c r="V24" s="33"/>
      <c r="W24" s="33"/>
    </row>
    <row r="25" spans="2:23" s="26" customFormat="1" ht="19.5">
      <c r="B25" s="34"/>
      <c r="C25" s="38"/>
      <c r="D25" s="38"/>
      <c r="E25" s="45" t="s">
        <v>4</v>
      </c>
      <c r="F25" s="36"/>
      <c r="G25" s="36"/>
      <c r="H25" s="40"/>
      <c r="I25" s="173">
        <v>929.27</v>
      </c>
      <c r="J25" s="40"/>
      <c r="K25" s="40">
        <f>EDERSA!I35</f>
        <v>929.27</v>
      </c>
      <c r="L25" s="40"/>
      <c r="M25" s="40"/>
      <c r="N25" s="37"/>
      <c r="O25" s="33"/>
      <c r="P25" s="33"/>
      <c r="Q25" s="33"/>
      <c r="R25" s="33"/>
      <c r="S25" s="33"/>
      <c r="T25" s="33"/>
      <c r="U25" s="33"/>
      <c r="V25" s="33"/>
      <c r="W25" s="33"/>
    </row>
    <row r="26" spans="2:23" s="26" customFormat="1" ht="19.5">
      <c r="B26" s="34"/>
      <c r="C26" s="38"/>
      <c r="D26" s="38"/>
      <c r="E26" s="39" t="s">
        <v>66</v>
      </c>
      <c r="F26" s="39"/>
      <c r="G26" s="36"/>
      <c r="H26" s="40"/>
      <c r="I26" s="173">
        <v>1515.34</v>
      </c>
      <c r="J26" s="40"/>
      <c r="K26" s="40">
        <f>EDERSA!K35</f>
        <v>1515.34</v>
      </c>
      <c r="L26" s="40"/>
      <c r="M26" s="40"/>
      <c r="N26" s="37"/>
      <c r="O26" s="33"/>
      <c r="P26" s="33"/>
      <c r="Q26" s="33"/>
      <c r="R26" s="33"/>
      <c r="S26" s="33"/>
      <c r="T26" s="33"/>
      <c r="U26" s="33"/>
      <c r="V26" s="33"/>
      <c r="W26" s="33"/>
    </row>
    <row r="27" spans="2:23" s="26" customFormat="1" ht="19.5">
      <c r="B27" s="34"/>
      <c r="C27" s="38"/>
      <c r="D27" s="38"/>
      <c r="E27" s="39" t="s">
        <v>49</v>
      </c>
      <c r="F27" s="39"/>
      <c r="G27" s="36"/>
      <c r="H27" s="40"/>
      <c r="I27" s="173">
        <v>0</v>
      </c>
      <c r="J27" s="40"/>
      <c r="K27" s="40">
        <f>EDERSA!M35</f>
        <v>0</v>
      </c>
      <c r="L27" s="40"/>
      <c r="M27" s="40"/>
      <c r="N27" s="37"/>
      <c r="O27" s="33"/>
      <c r="P27" s="33"/>
      <c r="Q27" s="33"/>
      <c r="R27" s="33"/>
      <c r="S27" s="33"/>
      <c r="T27" s="33"/>
      <c r="U27" s="33"/>
      <c r="V27" s="33"/>
      <c r="W27" s="33"/>
    </row>
    <row r="28" spans="2:23" s="26" customFormat="1" ht="13.5" customHeight="1">
      <c r="B28" s="34"/>
      <c r="C28" s="38"/>
      <c r="D28" s="38"/>
      <c r="E28" s="38"/>
      <c r="F28" s="39"/>
      <c r="G28" s="36"/>
      <c r="H28" s="40"/>
      <c r="I28" s="173"/>
      <c r="J28" s="40"/>
      <c r="K28" s="40"/>
      <c r="L28" s="40"/>
      <c r="M28" s="40"/>
      <c r="N28" s="37"/>
      <c r="O28" s="33"/>
      <c r="P28" s="33"/>
      <c r="Q28" s="33"/>
      <c r="R28" s="33"/>
      <c r="S28" s="33"/>
      <c r="T28" s="33"/>
      <c r="U28" s="33"/>
      <c r="V28" s="33"/>
      <c r="W28" s="33"/>
    </row>
    <row r="29" spans="2:23" s="26" customFormat="1" ht="19.5">
      <c r="B29" s="34"/>
      <c r="C29" s="38" t="s">
        <v>42</v>
      </c>
      <c r="D29" s="38" t="s">
        <v>51</v>
      </c>
      <c r="E29" s="45"/>
      <c r="F29" s="36"/>
      <c r="G29" s="36"/>
      <c r="H29" s="40"/>
      <c r="I29" s="173"/>
      <c r="J29" s="40"/>
      <c r="K29" s="40"/>
      <c r="L29" s="40"/>
      <c r="M29" s="40"/>
      <c r="N29" s="37"/>
      <c r="O29" s="33"/>
      <c r="P29" s="33"/>
      <c r="Q29" s="33"/>
      <c r="R29" s="33"/>
      <c r="S29" s="33"/>
      <c r="T29" s="33"/>
      <c r="U29" s="33"/>
      <c r="V29" s="33"/>
      <c r="W29" s="33"/>
    </row>
    <row r="30" spans="2:23" s="26" customFormat="1" ht="19.5">
      <c r="B30" s="34"/>
      <c r="C30" s="38"/>
      <c r="D30" s="38"/>
      <c r="E30" s="39" t="s">
        <v>48</v>
      </c>
      <c r="F30" s="39"/>
      <c r="G30" s="36"/>
      <c r="H30" s="40"/>
      <c r="I30" s="173">
        <v>4196.793400869875</v>
      </c>
      <c r="J30" s="40"/>
      <c r="K30" s="40">
        <f>SPSE!G35</f>
        <v>4196.793400869875</v>
      </c>
      <c r="L30" s="40"/>
      <c r="M30" s="40"/>
      <c r="N30" s="37"/>
      <c r="O30" s="33"/>
      <c r="P30" s="33"/>
      <c r="Q30" s="33"/>
      <c r="R30" s="33"/>
      <c r="S30" s="33"/>
      <c r="T30" s="33"/>
      <c r="U30" s="33"/>
      <c r="V30" s="33"/>
      <c r="W30" s="33"/>
    </row>
    <row r="31" spans="2:23" s="26" customFormat="1" ht="19.5">
      <c r="B31" s="34"/>
      <c r="C31" s="38"/>
      <c r="D31" s="38"/>
      <c r="E31" s="45" t="s">
        <v>4</v>
      </c>
      <c r="F31" s="39"/>
      <c r="G31" s="36"/>
      <c r="H31" s="40"/>
      <c r="I31" s="173">
        <v>56.76</v>
      </c>
      <c r="J31" s="40"/>
      <c r="K31" s="40">
        <f>SPSE!I35</f>
        <v>56.76</v>
      </c>
      <c r="L31" s="40"/>
      <c r="M31" s="40"/>
      <c r="N31" s="37"/>
      <c r="O31" s="33"/>
      <c r="P31" s="33"/>
      <c r="Q31" s="33"/>
      <c r="R31" s="33"/>
      <c r="S31" s="33"/>
      <c r="T31" s="33"/>
      <c r="U31" s="33"/>
      <c r="V31" s="33"/>
      <c r="W31" s="33"/>
    </row>
    <row r="32" spans="2:23" s="26" customFormat="1" ht="19.5">
      <c r="B32" s="34"/>
      <c r="C32" s="38"/>
      <c r="D32" s="38"/>
      <c r="E32" s="39" t="s">
        <v>66</v>
      </c>
      <c r="F32" s="39"/>
      <c r="G32" s="36"/>
      <c r="H32" s="172"/>
      <c r="I32" s="173">
        <v>399.08</v>
      </c>
      <c r="J32" s="40"/>
      <c r="K32" s="40">
        <f>SPSE!K35</f>
        <v>399.08</v>
      </c>
      <c r="L32" s="40"/>
      <c r="M32" s="40"/>
      <c r="N32" s="37"/>
      <c r="O32" s="33"/>
      <c r="P32" s="33"/>
      <c r="Q32" s="33"/>
      <c r="R32" s="33"/>
      <c r="S32" s="33"/>
      <c r="T32" s="33"/>
      <c r="U32" s="33"/>
      <c r="V32" s="33"/>
      <c r="W32" s="33"/>
    </row>
    <row r="33" spans="2:23" s="26" customFormat="1" ht="19.5">
      <c r="B33" s="34"/>
      <c r="C33" s="42"/>
      <c r="D33" s="43"/>
      <c r="E33" s="39" t="s">
        <v>49</v>
      </c>
      <c r="F33" s="36"/>
      <c r="G33" s="36"/>
      <c r="H33" s="40"/>
      <c r="I33" s="173">
        <v>0</v>
      </c>
      <c r="J33" s="40"/>
      <c r="K33" s="40">
        <f>SPSE!M35</f>
        <v>0</v>
      </c>
      <c r="L33" s="40"/>
      <c r="M33" s="40"/>
      <c r="N33" s="37"/>
      <c r="O33" s="33"/>
      <c r="P33" s="33"/>
      <c r="Q33" s="33"/>
      <c r="R33" s="33"/>
      <c r="S33" s="33"/>
      <c r="T33" s="33"/>
      <c r="U33" s="33"/>
      <c r="V33" s="33"/>
      <c r="W33" s="33"/>
    </row>
    <row r="34" spans="2:23" s="26" customFormat="1" ht="20.25" thickBot="1">
      <c r="B34" s="34"/>
      <c r="C34" s="42"/>
      <c r="D34" s="43"/>
      <c r="E34" s="39"/>
      <c r="F34" s="36"/>
      <c r="G34" s="36"/>
      <c r="H34" s="36"/>
      <c r="I34" s="36"/>
      <c r="J34" s="36"/>
      <c r="K34" s="40"/>
      <c r="L34" s="40"/>
      <c r="M34" s="40"/>
      <c r="N34" s="37"/>
      <c r="O34" s="33"/>
      <c r="P34" s="33"/>
      <c r="Q34" s="33"/>
      <c r="R34" s="33"/>
      <c r="S34" s="33"/>
      <c r="T34" s="33"/>
      <c r="U34" s="33"/>
      <c r="V34" s="33"/>
      <c r="W34" s="33"/>
    </row>
    <row r="35" spans="2:23" s="26" customFormat="1" ht="21" thickBot="1" thickTop="1">
      <c r="B35" s="34"/>
      <c r="C35" s="42"/>
      <c r="D35" s="43"/>
      <c r="E35" s="39"/>
      <c r="F35" s="174" t="s">
        <v>64</v>
      </c>
      <c r="G35" s="175"/>
      <c r="H35" s="168"/>
      <c r="I35" s="169">
        <f>SUM(I18:I33)</f>
        <v>15577.568400869877</v>
      </c>
      <c r="J35" s="168"/>
      <c r="K35" s="169">
        <f>SUM(K18:K33)</f>
        <v>23350.763400869877</v>
      </c>
      <c r="L35" s="169"/>
      <c r="M35" s="170">
        <f>SUM(M17:M33)</f>
        <v>8126.76</v>
      </c>
      <c r="N35" s="37"/>
      <c r="O35" s="33"/>
      <c r="P35" s="33"/>
      <c r="Q35" s="33"/>
      <c r="R35" s="33"/>
      <c r="S35" s="33"/>
      <c r="T35" s="33"/>
      <c r="U35" s="33"/>
      <c r="V35" s="33"/>
      <c r="W35" s="33"/>
    </row>
    <row r="36" spans="2:23" s="26" customFormat="1" ht="21" thickBot="1" thickTop="1">
      <c r="B36" s="34"/>
      <c r="C36" s="35"/>
      <c r="D36" s="35"/>
      <c r="E36" s="33"/>
      <c r="F36" s="36"/>
      <c r="G36" s="36"/>
      <c r="H36" s="36"/>
      <c r="I36" s="36"/>
      <c r="J36" s="36"/>
      <c r="K36" s="165"/>
      <c r="L36" s="165"/>
      <c r="M36" s="165"/>
      <c r="N36" s="37"/>
      <c r="O36" s="33"/>
      <c r="P36" s="33"/>
      <c r="Q36" s="33"/>
      <c r="R36" s="33"/>
      <c r="S36" s="33"/>
      <c r="T36" s="33"/>
      <c r="U36" s="33"/>
      <c r="V36" s="33"/>
      <c r="W36" s="33"/>
    </row>
    <row r="37" spans="2:23" s="26" customFormat="1" ht="20.25" thickBot="1" thickTop="1">
      <c r="B37" s="34"/>
      <c r="C37" s="38"/>
      <c r="D37" s="38"/>
      <c r="F37" s="174" t="s">
        <v>68</v>
      </c>
      <c r="G37" s="175"/>
      <c r="H37" s="176">
        <v>15577.57</v>
      </c>
      <c r="I37" s="176"/>
      <c r="J37" s="176"/>
      <c r="K37" s="176"/>
      <c r="L37" s="176"/>
      <c r="M37" s="177"/>
      <c r="N37" s="37"/>
      <c r="O37" s="33"/>
      <c r="P37" s="33"/>
      <c r="Q37" s="33"/>
      <c r="R37" s="33"/>
      <c r="S37" s="33"/>
      <c r="T37" s="33"/>
      <c r="U37" s="33"/>
      <c r="V37" s="33"/>
      <c r="W37" s="33"/>
    </row>
    <row r="38" spans="2:23" s="26" customFormat="1" ht="20.25" thickBot="1" thickTop="1">
      <c r="B38" s="34"/>
      <c r="C38" s="38"/>
      <c r="D38" s="38"/>
      <c r="F38" s="174" t="s">
        <v>62</v>
      </c>
      <c r="G38" s="175"/>
      <c r="H38" s="176">
        <f>+K35+M35</f>
        <v>31477.523400869875</v>
      </c>
      <c r="I38" s="176"/>
      <c r="J38" s="176"/>
      <c r="K38" s="176"/>
      <c r="L38" s="176"/>
      <c r="M38" s="177"/>
      <c r="N38" s="37"/>
      <c r="O38" s="33"/>
      <c r="P38" s="33"/>
      <c r="Q38" s="33"/>
      <c r="R38" s="33"/>
      <c r="S38" s="33"/>
      <c r="T38" s="33"/>
      <c r="U38" s="33"/>
      <c r="V38" s="33"/>
      <c r="W38" s="33"/>
    </row>
    <row r="39" spans="2:23" s="26" customFormat="1" ht="20.25" thickBot="1" thickTop="1">
      <c r="B39" s="34"/>
      <c r="C39" s="38"/>
      <c r="D39" s="38"/>
      <c r="F39" s="174" t="s">
        <v>69</v>
      </c>
      <c r="G39" s="175"/>
      <c r="H39" s="176">
        <f>+H38-H37</f>
        <v>15899.953400869876</v>
      </c>
      <c r="I39" s="176"/>
      <c r="J39" s="176"/>
      <c r="K39" s="176"/>
      <c r="L39" s="176"/>
      <c r="M39" s="177"/>
      <c r="N39" s="37"/>
      <c r="O39" s="33"/>
      <c r="P39" s="33"/>
      <c r="Q39" s="33"/>
      <c r="R39" s="33"/>
      <c r="S39" s="33"/>
      <c r="T39" s="33"/>
      <c r="U39" s="33"/>
      <c r="V39" s="33"/>
      <c r="W39" s="33"/>
    </row>
    <row r="40" spans="2:23" s="26" customFormat="1" ht="19.5" thickTop="1">
      <c r="B40" s="34"/>
      <c r="C40" s="38"/>
      <c r="D40" s="38"/>
      <c r="F40" s="163"/>
      <c r="G40" s="164"/>
      <c r="H40" s="164"/>
      <c r="I40" s="164"/>
      <c r="J40" s="164"/>
      <c r="N40" s="37"/>
      <c r="O40" s="33"/>
      <c r="P40" s="33"/>
      <c r="Q40" s="33"/>
      <c r="R40" s="33"/>
      <c r="S40" s="33"/>
      <c r="T40" s="33"/>
      <c r="U40" s="33"/>
      <c r="V40" s="33"/>
      <c r="W40" s="33"/>
    </row>
    <row r="41" spans="2:23" s="26" customFormat="1" ht="18.75">
      <c r="B41" s="34"/>
      <c r="C41" s="16" t="s">
        <v>65</v>
      </c>
      <c r="D41" s="38"/>
      <c r="F41" s="163"/>
      <c r="G41" s="164"/>
      <c r="H41" s="164"/>
      <c r="I41" s="164"/>
      <c r="J41" s="164"/>
      <c r="N41" s="37"/>
      <c r="O41" s="33"/>
      <c r="P41" s="33"/>
      <c r="Q41" s="33"/>
      <c r="R41" s="33"/>
      <c r="S41" s="33"/>
      <c r="T41" s="33"/>
      <c r="U41" s="33"/>
      <c r="V41" s="33"/>
      <c r="W41" s="33"/>
    </row>
    <row r="42" spans="2:23" s="22" customFormat="1" ht="16.5" thickBot="1">
      <c r="B42" s="46"/>
      <c r="C42" s="47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9"/>
      <c r="O42" s="23"/>
      <c r="P42" s="23"/>
      <c r="Q42" s="50"/>
      <c r="R42" s="51"/>
      <c r="S42" s="51"/>
      <c r="T42" s="52"/>
      <c r="U42" s="53"/>
      <c r="V42" s="23"/>
      <c r="W42" s="23"/>
    </row>
    <row r="43" spans="4:23" ht="13.5" thickTop="1">
      <c r="D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7"/>
      <c r="R43" s="54"/>
      <c r="S43" s="54"/>
      <c r="T43" s="3"/>
      <c r="U43" s="55"/>
      <c r="V43" s="3"/>
      <c r="W43" s="3"/>
    </row>
    <row r="44" spans="4:23" ht="12.75">
      <c r="D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56"/>
      <c r="S44" s="56"/>
      <c r="T44" s="57"/>
      <c r="U44" s="55"/>
      <c r="V44" s="3"/>
      <c r="W44" s="3"/>
    </row>
    <row r="45" spans="4:23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56"/>
      <c r="S45" s="56"/>
      <c r="T45" s="57"/>
      <c r="U45" s="55"/>
      <c r="V45" s="3"/>
      <c r="W45" s="3"/>
    </row>
    <row r="46" spans="4:23" ht="12.75">
      <c r="D46" s="3"/>
      <c r="E46" s="3"/>
      <c r="P46" s="3"/>
      <c r="Q46" s="3"/>
      <c r="R46" s="3"/>
      <c r="S46" s="3"/>
      <c r="T46" s="3"/>
      <c r="U46" s="3"/>
      <c r="V46" s="3"/>
      <c r="W46" s="3"/>
    </row>
    <row r="47" spans="4:23" ht="12.75">
      <c r="D47" s="3"/>
      <c r="E47" s="3"/>
      <c r="T47" s="3"/>
      <c r="U47" s="3"/>
      <c r="V47" s="3"/>
      <c r="W47" s="3"/>
    </row>
    <row r="48" spans="4:23" ht="12.75">
      <c r="D48" s="3"/>
      <c r="E48" s="3"/>
      <c r="T48" s="3"/>
      <c r="U48" s="3"/>
      <c r="V48" s="3"/>
      <c r="W48" s="3"/>
    </row>
    <row r="49" spans="4:23" ht="12.75">
      <c r="D49" s="3"/>
      <c r="E49" s="3"/>
      <c r="T49" s="3"/>
      <c r="U49" s="3"/>
      <c r="V49" s="3"/>
      <c r="W49" s="3"/>
    </row>
    <row r="50" spans="4:23" ht="12.75">
      <c r="D50" s="3"/>
      <c r="E50" s="3"/>
      <c r="T50" s="3"/>
      <c r="U50" s="3"/>
      <c r="V50" s="3"/>
      <c r="W50" s="3"/>
    </row>
    <row r="51" spans="4:23" ht="12.75">
      <c r="D51" s="3"/>
      <c r="E51" s="3"/>
      <c r="T51" s="3"/>
      <c r="U51" s="3"/>
      <c r="V51" s="3"/>
      <c r="W51" s="3"/>
    </row>
    <row r="52" spans="20:23" ht="12.75">
      <c r="T52" s="3"/>
      <c r="U52" s="3"/>
      <c r="V52" s="3"/>
      <c r="W52" s="3"/>
    </row>
    <row r="53" spans="20:23" ht="12.75">
      <c r="T53" s="3"/>
      <c r="U53" s="3"/>
      <c r="V53" s="3"/>
      <c r="W53" s="3"/>
    </row>
  </sheetData>
  <sheetProtection/>
  <mergeCells count="7">
    <mergeCell ref="F39:G39"/>
    <mergeCell ref="H39:M39"/>
    <mergeCell ref="F37:G37"/>
    <mergeCell ref="H37:M37"/>
    <mergeCell ref="F35:G35"/>
    <mergeCell ref="F38:G38"/>
    <mergeCell ref="H38:M38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6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N30" sqref="N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II al Memorándum D.T.E.E. N°  173 /2016.-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2011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80" t="s">
        <v>9</v>
      </c>
      <c r="E16" s="180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4" t="s">
        <v>11</v>
      </c>
      <c r="E17" s="184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5" t="s">
        <v>47</v>
      </c>
      <c r="E18" s="185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6" t="s">
        <v>45</v>
      </c>
      <c r="E19" s="186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81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82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82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82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3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81" t="s">
        <v>16</v>
      </c>
      <c r="D28" s="123" t="s">
        <v>37</v>
      </c>
      <c r="E28" s="136" t="s">
        <v>27</v>
      </c>
      <c r="F28" s="104"/>
      <c r="G28" s="167">
        <v>112.68333333305782</v>
      </c>
      <c r="H28" s="130"/>
      <c r="I28" s="167">
        <v>5.549999999406282</v>
      </c>
      <c r="J28" s="130"/>
      <c r="K28" s="167">
        <v>0.9833333333333332</v>
      </c>
      <c r="L28" s="130"/>
      <c r="M28" s="167">
        <v>1.6333333334187046</v>
      </c>
      <c r="N28" s="144"/>
    </row>
    <row r="29" spans="1:14" s="90" customFormat="1" ht="19.5" customHeight="1" thickBot="1">
      <c r="A29" s="87"/>
      <c r="B29" s="88"/>
      <c r="C29" s="183"/>
      <c r="D29" s="151" t="s">
        <v>17</v>
      </c>
      <c r="E29" s="122" t="s">
        <v>18</v>
      </c>
      <c r="F29" s="105"/>
      <c r="G29" s="108">
        <v>26</v>
      </c>
      <c r="H29" s="166"/>
      <c r="I29" s="108">
        <v>8</v>
      </c>
      <c r="J29" s="166"/>
      <c r="K29" s="108">
        <v>4</v>
      </c>
      <c r="L29" s="166"/>
      <c r="M29" s="108">
        <v>1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81" t="s">
        <v>10</v>
      </c>
      <c r="D31" s="124" t="s">
        <v>22</v>
      </c>
      <c r="E31" s="125" t="s">
        <v>40</v>
      </c>
      <c r="F31" s="106"/>
      <c r="G31" s="138">
        <f>IF(G29=0,0,ROUND(G28/G29,2))</f>
        <v>4.33</v>
      </c>
      <c r="H31" s="162"/>
      <c r="I31" s="138">
        <f>IF(I29=0,0,ROUND(I28/I29,2))</f>
        <v>0.69</v>
      </c>
      <c r="J31" s="130"/>
      <c r="K31" s="138">
        <f>IF(K29=0,0,ROUND(K28/K29,2))</f>
        <v>0.25</v>
      </c>
      <c r="L31" s="162"/>
      <c r="M31" s="138">
        <f>IF(M29=0,0,ROUND(M28/M29,2))</f>
        <v>1.63</v>
      </c>
      <c r="N31" s="89"/>
    </row>
    <row r="32" spans="1:14" s="90" customFormat="1" ht="19.5" customHeight="1" thickBot="1" thickTop="1">
      <c r="A32" s="87"/>
      <c r="B32" s="88"/>
      <c r="C32" s="182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3"/>
      <c r="D33" s="126" t="s">
        <v>28</v>
      </c>
      <c r="E33" s="127" t="s">
        <v>29</v>
      </c>
      <c r="F33" s="106"/>
      <c r="G33" s="138">
        <f>ROUND(G29/G18*100,2)</f>
        <v>1.27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8" t="s">
        <v>5</v>
      </c>
      <c r="E35" s="179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5653.55</v>
      </c>
      <c r="J35" s="116"/>
      <c r="K35" s="96">
        <f>ROUND((K31/K25*K22+K23)*IF(K31&lt;K25,1,0)*(K18/K19),2)</f>
        <v>10599.97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N31" sqref="N31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II al Memorándum D.T.E.E. N°  173 /2016.-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2011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80" t="s">
        <v>9</v>
      </c>
      <c r="E16" s="180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4" t="s">
        <v>11</v>
      </c>
      <c r="E17" s="184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7" t="s">
        <v>56</v>
      </c>
      <c r="E18" s="187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8" t="s">
        <v>45</v>
      </c>
      <c r="E19" s="188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81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82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82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82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3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81" t="s">
        <v>16</v>
      </c>
      <c r="D28" s="123" t="s">
        <v>37</v>
      </c>
      <c r="E28" s="136" t="s">
        <v>27</v>
      </c>
      <c r="F28" s="104"/>
      <c r="G28" s="167">
        <v>50.633333333185874</v>
      </c>
      <c r="H28" s="130"/>
      <c r="I28" s="167">
        <v>0.48333333333333334</v>
      </c>
      <c r="J28" s="130"/>
      <c r="K28" s="167">
        <v>0.7666666667209938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3"/>
      <c r="D29" s="151" t="s">
        <v>17</v>
      </c>
      <c r="E29" s="122" t="s">
        <v>18</v>
      </c>
      <c r="F29" s="105"/>
      <c r="G29" s="108">
        <v>6</v>
      </c>
      <c r="H29" s="166"/>
      <c r="I29" s="108">
        <v>3</v>
      </c>
      <c r="J29" s="166"/>
      <c r="K29" s="108">
        <v>2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81" t="s">
        <v>10</v>
      </c>
      <c r="D31" s="124" t="s">
        <v>22</v>
      </c>
      <c r="E31" s="125" t="s">
        <v>40</v>
      </c>
      <c r="F31" s="106"/>
      <c r="G31" s="138">
        <f>IF(G29=0,0,ROUND(G28/G29,2))</f>
        <v>8.44</v>
      </c>
      <c r="H31" s="130"/>
      <c r="I31" s="138">
        <f>IF(I29=0,0,ROUND(I28/I29,2))</f>
        <v>0.16</v>
      </c>
      <c r="J31" s="130"/>
      <c r="K31" s="138">
        <f>IF(K29=0,0,ROUND(K28/K29,2))</f>
        <v>0.38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82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3"/>
      <c r="D33" s="126" t="s">
        <v>28</v>
      </c>
      <c r="E33" s="127" t="s">
        <v>29</v>
      </c>
      <c r="F33" s="106"/>
      <c r="G33" s="138">
        <f>ROUND(G29/G18*100,2)</f>
        <v>1.84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8" t="s">
        <v>5</v>
      </c>
      <c r="E35" s="179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929.27</v>
      </c>
      <c r="J35" s="116"/>
      <c r="K35" s="96">
        <f>ROUND((K31/K25*K22+K23)*IF(K31&lt;K25,1,0)*(K18/K19),2)</f>
        <v>1515.34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9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II al Memorándum D.T.E.E. N°  173 /2016.-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2011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80" t="s">
        <v>9</v>
      </c>
      <c r="E16" s="180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4" t="s">
        <v>11</v>
      </c>
      <c r="E17" s="184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7" t="s">
        <v>55</v>
      </c>
      <c r="E18" s="187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8" t="s">
        <v>45</v>
      </c>
      <c r="E19" s="188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81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82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82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82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3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81" t="s">
        <v>16</v>
      </c>
      <c r="D28" s="123" t="s">
        <v>37</v>
      </c>
      <c r="E28" s="136" t="s">
        <v>27</v>
      </c>
      <c r="F28" s="104"/>
      <c r="G28" s="167">
        <v>0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3"/>
      <c r="D29" s="151" t="s">
        <v>17</v>
      </c>
      <c r="E29" s="122" t="s">
        <v>18</v>
      </c>
      <c r="F29" s="105"/>
      <c r="G29" s="108">
        <v>0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81" t="s">
        <v>10</v>
      </c>
      <c r="D31" s="124" t="s">
        <v>22</v>
      </c>
      <c r="E31" s="125" t="s">
        <v>40</v>
      </c>
      <c r="F31" s="106"/>
      <c r="G31" s="138">
        <f>IF(G29=0,0,ROUND(G28/G29,2))</f>
        <v>0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82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3"/>
      <c r="D33" s="126" t="s">
        <v>28</v>
      </c>
      <c r="E33" s="127" t="s">
        <v>29</v>
      </c>
      <c r="F33" s="106"/>
      <c r="G33" s="138">
        <f>ROUND(G29/G18*100,2)</f>
        <v>0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8" t="s">
        <v>5</v>
      </c>
      <c r="E35" s="179"/>
      <c r="F35" s="94"/>
      <c r="G35" s="96">
        <f>ROUND((G31/G25+G33/G26)*G24+G23,2)*(G18/G19)*IF(AND(G31&lt;G25,G33&lt;G26),1,0)</f>
        <v>4196.793400869875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2016-04-05T19:25:18Z</cp:lastPrinted>
  <dcterms:created xsi:type="dcterms:W3CDTF">1998-04-21T14:04:37Z</dcterms:created>
  <dcterms:modified xsi:type="dcterms:W3CDTF">2016-07-06T17:41:34Z</dcterms:modified>
  <cp:category/>
  <cp:version/>
  <cp:contentType/>
  <cp:contentStatus/>
</cp:coreProperties>
</file>