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<sst xmlns="http://schemas.openxmlformats.org/spreadsheetml/2006/main" count="190" uniqueCount="69">
  <si>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</si>
  <si>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</si>
  <si>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</si>
  <si>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</si>
  <si>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</si>
  <si>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</si>
  <si>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</si>
  <si>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</si>
  <si>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</si>
  <si>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</si>
  <si>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</si>
  <si>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</si>
  <si>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</si>
  <si>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</si>
  <si>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</si>
  <si>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</si>
  <si>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</si>
  <si>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</si>
  <si>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</si>
  <si>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</si>
  <si>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</si>
  <si>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</si>
  <si>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</si>
  <si>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</si>
  <si>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</si>
  <si>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</si>
  <si>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</si>
  <si>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</si>
  <si>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</si>
  <si>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</si>
  <si>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</si>
  <si>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</si>
  <si>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</si>
  <si>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</si>
  <si>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</si>
  <si>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</si>
  <si>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</si>
  <si>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</si>
  <si>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</si>
  <si>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</si>
  <si>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</si>
  <si>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</si>
  <si>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</si>
  <si>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</si>
  <si>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</si>
  <si>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</si>
  <si>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</si>
  <si>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</si>
  <si>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</si>
  <si>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</si>
  <si>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</si>
  <si>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</si>
  <si>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</si>
  <si>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</si>
  <si>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</si>
  <si>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</si>
  <si>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</si>
  <si>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</si>
  <si>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</si>
  <si>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</si>
  <si>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</si>
  <si>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</si>
  <si>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</si>
  <si>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</si>
  <si>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</si>
  <si>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</si>
  <si>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Salidas</t>
  </si>
  <si>
    <t>Asociado al desempeño durante los doce meses anteriores a octubre de 2014</t>
  </si>
  <si>
    <t>ANEXO X al Memorándum D.T.E.E. N°  301  / 2016                .-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</si>
</sst>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0"/>
    </font>
    <font>
      <b/>
      <vertAlign val="subscript"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7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8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0" xfId="0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7" fontId="19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9" fontId="6" fillId="0" borderId="23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left" vertical="center"/>
      <protection/>
    </xf>
    <xf numFmtId="0" fontId="26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 quotePrefix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9" xfId="0" applyNumberFormat="1" applyFont="1" applyFill="1" applyBorder="1" applyAlignment="1" applyProtection="1" quotePrefix="1">
      <alignment horizontal="center" vertical="center"/>
      <protection/>
    </xf>
    <xf numFmtId="4" fontId="18" fillId="0" borderId="38" xfId="0" applyNumberFormat="1" applyFont="1" applyFill="1" applyBorder="1" applyAlignment="1" quotePrefix="1">
      <alignment horizontal="center" vertical="center"/>
    </xf>
    <xf numFmtId="166" fontId="29" fillId="33" borderId="40" xfId="0" applyNumberFormat="1" applyFont="1" applyFill="1" applyBorder="1" applyAlignment="1">
      <alignment horizontal="center"/>
    </xf>
    <xf numFmtId="0" fontId="29" fillId="33" borderId="40" xfId="0" applyFont="1" applyFill="1" applyBorder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33" borderId="4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  <xf numFmtId="2" fontId="23" fillId="33" borderId="41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3" xfId="0" applyFont="1" applyBorder="1" applyAlignment="1">
      <alignment/>
    </xf>
    <xf numFmtId="7" fontId="21" fillId="0" borderId="33" xfId="0" applyNumberFormat="1" applyFont="1" applyBorder="1" applyAlignment="1">
      <alignment horizontal="right"/>
    </xf>
    <xf numFmtId="7" fontId="21" fillId="0" borderId="43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7" fontId="21" fillId="0" borderId="33" xfId="0" applyNumberFormat="1" applyFont="1" applyBorder="1" applyAlignment="1">
      <alignment horizontal="center"/>
    </xf>
    <xf numFmtId="7" fontId="21" fillId="0" borderId="43" xfId="0" applyNumberFormat="1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9" fillId="33" borderId="40" xfId="0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33" borderId="41" xfId="0" applyFont="1" applyFill="1" applyBorder="1" applyAlignment="1" applyProtection="1">
      <alignment horizontal="center"/>
      <protection/>
    </xf>
    <xf numFmtId="0" fontId="32" fillId="33" borderId="48" xfId="0" applyFont="1" applyFill="1" applyBorder="1" applyAlignment="1" applyProtection="1">
      <alignment horizontal="center"/>
      <protection/>
    </xf>
    <xf numFmtId="0" fontId="23" fillId="33" borderId="41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90950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90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61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63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>
        <f>I17*0.5</f>
        <v>0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0</v>
      </c>
      <c r="J18" s="40"/>
      <c r="K18" s="40">
        <f>I18*0.5</f>
        <v>0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66</v>
      </c>
      <c r="F19" s="44"/>
      <c r="G19" s="44"/>
      <c r="H19" s="44"/>
      <c r="I19" s="40">
        <f>TPA!K35</f>
        <v>15413.51</v>
      </c>
      <c r="J19" s="40"/>
      <c r="K19" s="40">
        <f>I19*0.5</f>
        <v>7706.755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49</v>
      </c>
      <c r="F20" s="44"/>
      <c r="G20" s="44"/>
      <c r="H20" s="44"/>
      <c r="I20" s="40">
        <f>TPA!M35</f>
        <v>1149.63</v>
      </c>
      <c r="J20" s="40"/>
      <c r="K20" s="40">
        <f>I20*0.5</f>
        <v>574.815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50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368.34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66</v>
      </c>
      <c r="F25" s="39"/>
      <c r="G25" s="36"/>
      <c r="H25" s="36"/>
      <c r="I25" s="40">
        <f>EDERSA!K35</f>
        <v>0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49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51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0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43.59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66</v>
      </c>
      <c r="F31" s="39"/>
      <c r="G31" s="36"/>
      <c r="H31" s="36"/>
      <c r="I31" s="40">
        <f>SPSE!K35</f>
        <v>346.37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49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64</v>
      </c>
      <c r="G34" s="172"/>
      <c r="H34" s="168"/>
      <c r="I34" s="169">
        <f>SUM(I17:I32)</f>
        <v>17321.44</v>
      </c>
      <c r="J34" s="169"/>
      <c r="K34" s="170">
        <f>SUM(K17:K32)</f>
        <v>8281.57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62</v>
      </c>
      <c r="G36" s="172"/>
      <c r="H36" s="173">
        <f>I34+K34</f>
        <v>25603.01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65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sheetProtection/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horizontalDpi="600" verticalDpi="600" orientation="landscape" paperSize="9" scale="81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A1">
      <selection activeCell="K29" sqref="K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 al Memorándum D.T.E.E. N°  301  / 2016                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octubre de 2014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2211.67</v>
      </c>
      <c r="H18" s="155"/>
      <c r="I18" s="154">
        <v>1627</v>
      </c>
      <c r="J18" s="155"/>
      <c r="K18" s="154">
        <v>89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2751.9700000000003</v>
      </c>
      <c r="H19" s="155"/>
      <c r="I19" s="156">
        <f>I18+EDERSA!I18+SPSE!I18</f>
        <v>1800</v>
      </c>
      <c r="J19" s="155"/>
      <c r="K19" s="156">
        <f>K18+EDERSA!K18+SPSE!K18</f>
        <v>106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224.23</v>
      </c>
      <c r="H28" s="130"/>
      <c r="I28" s="167">
        <v>31.26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12</v>
      </c>
      <c r="H29" s="166"/>
      <c r="I29" s="108">
        <v>8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18.69</v>
      </c>
      <c r="H31" s="162"/>
      <c r="I31" s="138">
        <f>IF(I29=0,0,ROUND(I28/I29,2))</f>
        <v>3.91</v>
      </c>
      <c r="J31" s="130"/>
      <c r="K31" s="138">
        <f>IF(K29=0,0,ROUND(K28/K29,2))</f>
        <v>0</v>
      </c>
      <c r="L31" s="162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0.54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15413.51</v>
      </c>
      <c r="L35" s="116"/>
      <c r="M35" s="96">
        <f>ROUND((M31/M25*M22+M23)*IF(M31&lt;M25,1,0)*(M18/M19),2)</f>
        <v>1149.63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57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C1">
      <selection activeCell="K29" sqref="K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 al Memorándum D.T.E.E. N°  301  / 2016                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52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octubre de 2014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331.3</v>
      </c>
      <c r="H18" s="158"/>
      <c r="I18" s="157">
        <v>163</v>
      </c>
      <c r="J18" s="158"/>
      <c r="K18" s="157">
        <v>15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166.22</v>
      </c>
      <c r="H28" s="130"/>
      <c r="I28" s="167">
        <v>42.66</v>
      </c>
      <c r="J28" s="130"/>
      <c r="K28" s="167">
        <v>4.58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33</v>
      </c>
      <c r="H29" s="166"/>
      <c r="I29" s="108">
        <v>22</v>
      </c>
      <c r="J29" s="166"/>
      <c r="K29" s="108">
        <v>5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5.04</v>
      </c>
      <c r="H31" s="130"/>
      <c r="I31" s="138">
        <f>IF(I29=0,0,ROUND(I28/I29,2))</f>
        <v>1.94</v>
      </c>
      <c r="J31" s="130"/>
      <c r="K31" s="138">
        <f>IF(K29=0,0,ROUND(K28/K29,2))</f>
        <v>0.92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9.96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368.34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C1">
      <selection activeCell="G29" sqref="G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 al Memorándum D.T.E.E. N°  301  / 2016                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octubre de 2014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55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0.6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0.3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0.96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43.59</v>
      </c>
      <c r="J35" s="116"/>
      <c r="K35" s="96">
        <f>ROUND((K31/K25*K22+K23)*IF(K31&lt;K25,1,0)*(K18/K19),2)</f>
        <v>346.37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2016-05-23T13:52:46Z</cp:lastPrinted>
  <dcterms:created xsi:type="dcterms:W3CDTF">1998-04-21T14:04:37Z</dcterms:created>
  <dcterms:modified xsi:type="dcterms:W3CDTF">2016-08-02T15:36:31Z</dcterms:modified>
  <cp:category/>
  <cp:version/>
  <cp:contentType/>
  <cp:contentStatus/>
</cp:coreProperties>
</file>