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4530" windowWidth="9660" windowHeight="486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<sst xmlns="http://schemas.openxmlformats.org/spreadsheetml/2006/main" count="42" uniqueCount="39">
  <si>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</si>
  <si>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</si>
  <si>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</si>
  <si>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</si>
  <si>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</si>
  <si>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</si>
  <si>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</si>
  <si>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</si>
  <si>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</si>
  <si>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Agosto 2009 - Enero 2010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</si>
  <si>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</si>
  <si>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</si>
  <si>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</si>
  <si>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</si>
  <si>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</si>
  <si>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</si>
  <si>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</si>
  <si>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</si>
  <si>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</si>
  <si>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</si>
  <si>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</si>
  <si>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</si>
  <si>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</si>
  <si>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</si>
  <si>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</si>
  <si>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</si>
  <si>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</si>
  <si>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</si>
  <si>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</si>
  <si>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</si>
  <si>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</si>
  <si>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</si>
  <si>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</si>
  <si>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</si>
  <si>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Grupo N° 2  C.H. LAS MADERAS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</si>
  <si>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</si>
  <si>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</si>
  <si>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HIDROCUYO S.A.                </t>
  </si>
  <si>
    <t>ANEXO a la Resolución AAANR Nº  120/2013.-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</si>
</sst>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2.28125" style="1" customWidth="1"/>
    <col min="7" max="7" width="12.00390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40910</v>
      </c>
      <c r="U10" s="52"/>
    </row>
    <row r="11" spans="2:21" ht="15">
      <c r="B11" s="45"/>
      <c r="C11" s="55" t="s">
        <v>4</v>
      </c>
      <c r="D11" s="55"/>
      <c r="E11" s="55" t="s">
        <v>37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2:21" ht="15">
      <c r="B12" s="45"/>
      <c r="C12" s="55" t="s">
        <v>6</v>
      </c>
      <c r="D12" s="62"/>
      <c r="E12" s="55">
        <v>35474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40128.407638888886</v>
      </c>
      <c r="E19" s="124" t="s">
        <v>34</v>
      </c>
      <c r="F19" s="125">
        <v>40129.458333333336</v>
      </c>
      <c r="G19" s="125">
        <v>40144.84097222222</v>
      </c>
      <c r="H19" s="126">
        <f aca="true" t="shared" si="0" ref="H19:H38">IF(OR(G19=0,G19&lt;F19)," ",+G19-F19)</f>
        <v>15.382638888884685</v>
      </c>
      <c r="I19" s="127" t="s">
        <v>35</v>
      </c>
      <c r="J19" s="128" t="s">
        <v>36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40144.84097222222</v>
      </c>
      <c r="N19" s="130">
        <f aca="true" t="shared" si="3" ref="N19:N38">IF(G19=0,$T$10,IF(G19&gt;F19,G19,F19))</f>
        <v>40144.84097222222</v>
      </c>
      <c r="O19" s="130">
        <f aca="true" t="shared" si="4" ref="O19:O38">IF(OR(F19=0,AND(G19&lt;F19,G19&gt;0)),0,+N19-F19)</f>
        <v>15.382638888884685</v>
      </c>
      <c r="P19" s="131">
        <f aca="true" t="shared" si="5" ref="P19:P38">IF(K19=0,$T$10,IF(K19&gt;J19,K19,J19))</f>
        <v>40910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4475.736944443296</v>
      </c>
      <c r="S19" s="133">
        <f aca="true" t="shared" si="8" ref="S19:S38">IF(E19="","",+Q19+O19)</f>
        <v>15.382638888884685</v>
      </c>
      <c r="T19" s="134">
        <f aca="true" t="shared" si="9" ref="T19:T38">IF(AND(F19="",J19="")," ",IF(OR(AND(G19=0,F19&gt;0),AND(I19="SI",K19=0)),$T$13,IF(R19&gt;$T$13,$T$13,R19)))</f>
        <v>4475.736944443296</v>
      </c>
      <c r="U19" s="52"/>
    </row>
    <row r="20" spans="2:21" ht="11.25">
      <c r="B20" s="45"/>
      <c r="C20" s="122">
        <f>IF(D20="","","2")</f>
      </c>
      <c r="D20" s="123"/>
      <c r="E20" s="124"/>
      <c r="F20" s="125"/>
      <c r="G20" s="125"/>
      <c r="H20" s="126" t="str">
        <f t="shared" si="0"/>
        <v> </v>
      </c>
      <c r="I20" s="127"/>
      <c r="J20" s="128"/>
      <c r="K20" s="128"/>
      <c r="L20" s="129" t="str">
        <f t="shared" si="1"/>
        <v> </v>
      </c>
      <c r="M20" s="130">
        <f t="shared" si="2"/>
        <v>0</v>
      </c>
      <c r="N20" s="130">
        <f t="shared" si="3"/>
        <v>40910</v>
      </c>
      <c r="O20" s="130">
        <f t="shared" si="4"/>
        <v>0</v>
      </c>
      <c r="P20" s="131">
        <f t="shared" si="5"/>
        <v>40910</v>
      </c>
      <c r="Q20" s="132">
        <f t="shared" si="6"/>
        <v>0</v>
      </c>
      <c r="R20" s="130" t="e">
        <f t="shared" si="7"/>
        <v>#VALUE!</v>
      </c>
      <c r="S20" s="133">
        <f t="shared" si="8"/>
      </c>
      <c r="T20" s="134" t="str">
        <f t="shared" si="9"/>
        <v> </v>
      </c>
      <c r="U20" s="52"/>
    </row>
    <row r="21" spans="2:21" ht="11.25">
      <c r="B21" s="45"/>
      <c r="C21" s="122">
        <f>IF(D21="","","3")</f>
      </c>
      <c r="D21" s="123"/>
      <c r="E21" s="124"/>
      <c r="F21" s="125"/>
      <c r="G21" s="125"/>
      <c r="H21" s="126" t="str">
        <f t="shared" si="0"/>
        <v> </v>
      </c>
      <c r="I21" s="127"/>
      <c r="J21" s="128"/>
      <c r="K21" s="128"/>
      <c r="L21" s="129" t="str">
        <f t="shared" si="1"/>
        <v> </v>
      </c>
      <c r="M21" s="130">
        <f t="shared" si="2"/>
        <v>0</v>
      </c>
      <c r="N21" s="130">
        <f t="shared" si="3"/>
        <v>40910</v>
      </c>
      <c r="O21" s="130">
        <f t="shared" si="4"/>
        <v>0</v>
      </c>
      <c r="P21" s="131">
        <f t="shared" si="5"/>
        <v>40910</v>
      </c>
      <c r="Q21" s="132">
        <f t="shared" si="6"/>
        <v>0</v>
      </c>
      <c r="R21" s="130" t="e">
        <f t="shared" si="7"/>
        <v>#VALUE!</v>
      </c>
      <c r="S21" s="133">
        <f t="shared" si="8"/>
      </c>
      <c r="T21" s="134" t="str">
        <f t="shared" si="9"/>
        <v> </v>
      </c>
      <c r="U21" s="52"/>
    </row>
    <row r="22" spans="2:21" ht="11.25">
      <c r="B22" s="45"/>
      <c r="C22" s="122">
        <f>IF(D22="","","4")</f>
      </c>
      <c r="D22" s="123"/>
      <c r="E22" s="124"/>
      <c r="F22" s="125"/>
      <c r="G22" s="125"/>
      <c r="H22" s="126" t="str">
        <f t="shared" si="0"/>
        <v> </v>
      </c>
      <c r="I22" s="127"/>
      <c r="J22" s="128"/>
      <c r="K22" s="128"/>
      <c r="L22" s="129" t="str">
        <f t="shared" si="1"/>
        <v> </v>
      </c>
      <c r="M22" s="130">
        <f t="shared" si="2"/>
        <v>0</v>
      </c>
      <c r="N22" s="130">
        <f t="shared" si="3"/>
        <v>40910</v>
      </c>
      <c r="O22" s="130">
        <f t="shared" si="4"/>
        <v>0</v>
      </c>
      <c r="P22" s="131">
        <f t="shared" si="5"/>
        <v>40910</v>
      </c>
      <c r="Q22" s="132">
        <f t="shared" si="6"/>
        <v>0</v>
      </c>
      <c r="R22" s="130" t="e">
        <f t="shared" si="7"/>
        <v>#VALUE!</v>
      </c>
      <c r="S22" s="133">
        <f t="shared" si="8"/>
      </c>
      <c r="T22" s="134" t="str">
        <f t="shared" si="9"/>
        <v> 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>
        <f t="shared" si="3"/>
        <v>40910</v>
      </c>
      <c r="O23" s="130">
        <f t="shared" si="4"/>
        <v>0</v>
      </c>
      <c r="P23" s="131">
        <f t="shared" si="5"/>
        <v>40910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>
        <f t="shared" si="3"/>
        <v>40910</v>
      </c>
      <c r="O24" s="130">
        <f t="shared" si="4"/>
        <v>0</v>
      </c>
      <c r="P24" s="131">
        <f t="shared" si="5"/>
        <v>40910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40910</v>
      </c>
      <c r="O25" s="130">
        <f t="shared" si="4"/>
        <v>0</v>
      </c>
      <c r="P25" s="131">
        <f t="shared" si="5"/>
        <v>40910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40910</v>
      </c>
      <c r="O26" s="130">
        <f t="shared" si="4"/>
        <v>0</v>
      </c>
      <c r="P26" s="131">
        <f t="shared" si="5"/>
        <v>40910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25"/>
      <c r="G27" s="125"/>
      <c r="H27" s="126" t="str">
        <f t="shared" si="0"/>
        <v> </v>
      </c>
      <c r="I27" s="127"/>
      <c r="J27" s="128"/>
      <c r="K27" s="128"/>
      <c r="L27" s="129" t="str">
        <f t="shared" si="1"/>
        <v> </v>
      </c>
      <c r="M27" s="130">
        <f t="shared" si="2"/>
        <v>0</v>
      </c>
      <c r="N27" s="130">
        <f t="shared" si="3"/>
        <v>40910</v>
      </c>
      <c r="O27" s="130">
        <f t="shared" si="4"/>
        <v>0</v>
      </c>
      <c r="P27" s="131">
        <f t="shared" si="5"/>
        <v>40910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25"/>
      <c r="G28" s="125"/>
      <c r="H28" s="126" t="str">
        <f t="shared" si="0"/>
        <v> </v>
      </c>
      <c r="I28" s="127"/>
      <c r="J28" s="128"/>
      <c r="K28" s="128"/>
      <c r="L28" s="129" t="str">
        <f t="shared" si="1"/>
        <v> </v>
      </c>
      <c r="M28" s="130">
        <f t="shared" si="2"/>
        <v>0</v>
      </c>
      <c r="N28" s="130">
        <f t="shared" si="3"/>
        <v>40910</v>
      </c>
      <c r="O28" s="130">
        <f t="shared" si="4"/>
        <v>0</v>
      </c>
      <c r="P28" s="131">
        <f t="shared" si="5"/>
        <v>40910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25"/>
      <c r="G29" s="125"/>
      <c r="H29" s="126" t="str">
        <f t="shared" si="0"/>
        <v> </v>
      </c>
      <c r="I29" s="127"/>
      <c r="J29" s="128"/>
      <c r="K29" s="128"/>
      <c r="L29" s="129" t="str">
        <f t="shared" si="1"/>
        <v> </v>
      </c>
      <c r="M29" s="130">
        <f t="shared" si="2"/>
        <v>0</v>
      </c>
      <c r="N29" s="130">
        <f t="shared" si="3"/>
        <v>40910</v>
      </c>
      <c r="O29" s="130">
        <f t="shared" si="4"/>
        <v>0</v>
      </c>
      <c r="P29" s="131">
        <f t="shared" si="5"/>
        <v>40910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25"/>
      <c r="G30" s="125"/>
      <c r="H30" s="126" t="str">
        <f t="shared" si="0"/>
        <v> </v>
      </c>
      <c r="I30" s="127"/>
      <c r="J30" s="128"/>
      <c r="K30" s="128"/>
      <c r="L30" s="129" t="str">
        <f t="shared" si="1"/>
        <v> </v>
      </c>
      <c r="M30" s="130">
        <f t="shared" si="2"/>
        <v>0</v>
      </c>
      <c r="N30" s="130">
        <f t="shared" si="3"/>
        <v>40910</v>
      </c>
      <c r="O30" s="130">
        <f t="shared" si="4"/>
        <v>0</v>
      </c>
      <c r="P30" s="131">
        <f t="shared" si="5"/>
        <v>40910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25"/>
      <c r="G31" s="125"/>
      <c r="H31" s="126" t="str">
        <f t="shared" si="0"/>
        <v> </v>
      </c>
      <c r="I31" s="127"/>
      <c r="J31" s="128"/>
      <c r="K31" s="128"/>
      <c r="L31" s="129" t="str">
        <f t="shared" si="1"/>
        <v> </v>
      </c>
      <c r="M31" s="130">
        <f t="shared" si="2"/>
        <v>0</v>
      </c>
      <c r="N31" s="130">
        <f t="shared" si="3"/>
        <v>40910</v>
      </c>
      <c r="O31" s="130">
        <f t="shared" si="4"/>
        <v>0</v>
      </c>
      <c r="P31" s="131">
        <f t="shared" si="5"/>
        <v>40910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23"/>
      <c r="E32" s="124"/>
      <c r="F32" s="125"/>
      <c r="G32" s="125"/>
      <c r="H32" s="126" t="str">
        <f t="shared" si="0"/>
        <v> </v>
      </c>
      <c r="I32" s="127"/>
      <c r="J32" s="128"/>
      <c r="K32" s="128"/>
      <c r="L32" s="129" t="str">
        <f t="shared" si="1"/>
        <v> </v>
      </c>
      <c r="M32" s="130">
        <f t="shared" si="2"/>
        <v>0</v>
      </c>
      <c r="N32" s="130">
        <f t="shared" si="3"/>
        <v>40910</v>
      </c>
      <c r="O32" s="130">
        <f t="shared" si="4"/>
        <v>0</v>
      </c>
      <c r="P32" s="131">
        <f t="shared" si="5"/>
        <v>40910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>
        <f t="shared" si="3"/>
        <v>40910</v>
      </c>
      <c r="O33" s="130">
        <f t="shared" si="4"/>
        <v>0</v>
      </c>
      <c r="P33" s="131">
        <f t="shared" si="5"/>
        <v>40910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>
        <f t="shared" si="3"/>
        <v>40910</v>
      </c>
      <c r="O34" s="130">
        <f t="shared" si="4"/>
        <v>0</v>
      </c>
      <c r="P34" s="131">
        <f t="shared" si="5"/>
        <v>40910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>
        <f t="shared" si="3"/>
        <v>40910</v>
      </c>
      <c r="O35" s="130">
        <f t="shared" si="4"/>
        <v>0</v>
      </c>
      <c r="P35" s="131">
        <f t="shared" si="5"/>
        <v>40910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>
        <f t="shared" si="3"/>
        <v>40910</v>
      </c>
      <c r="O36" s="130">
        <f t="shared" si="4"/>
        <v>0</v>
      </c>
      <c r="P36" s="131">
        <f t="shared" si="5"/>
        <v>40910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>
        <f t="shared" si="3"/>
        <v>40910</v>
      </c>
      <c r="O37" s="130">
        <f t="shared" si="4"/>
        <v>0</v>
      </c>
      <c r="P37" s="131">
        <f t="shared" si="5"/>
        <v>40910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>
        <f t="shared" si="3"/>
        <v>40910</v>
      </c>
      <c r="O38" s="130">
        <f t="shared" si="4"/>
        <v>0</v>
      </c>
      <c r="P38" s="131">
        <f t="shared" si="5"/>
        <v>40910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4475.736944443296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3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dcterms:created xsi:type="dcterms:W3CDTF">2011-11-18T12:29:18Z</dcterms:created>
  <dcterms:modified xsi:type="dcterms:W3CDTF">2013-08-02T15:40:42Z</dcterms:modified>
  <cp:category/>
  <cp:version/>
  <cp:contentType/>
  <cp:contentStatus/>
</cp:coreProperties>
</file>