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<sst xmlns="http://schemas.openxmlformats.org/spreadsheetml/2006/main" count="83" uniqueCount="79">
  <si>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</si>
  <si>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</si>
  <si>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</si>
  <si>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</si>
  <si>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</si>
  <si>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</si>
  <si>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</si>
  <si>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</si>
  <si>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</si>
  <si>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</si>
  <si>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</si>
  <si>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</si>
  <si>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</si>
  <si>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</si>
  <si>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</si>
  <si>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</si>
  <si>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</si>
  <si>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</si>
  <si>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</si>
  <si>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</si>
  <si>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</si>
  <si>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</si>
  <si>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</si>
  <si>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</si>
  <si>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</si>
  <si>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</si>
  <si>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</si>
  <si>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</si>
  <si>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</si>
  <si>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</si>
  <si>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</si>
  <si>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</si>
  <si>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</si>
  <si>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</si>
  <si>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</si>
  <si>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</si>
  <si>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</si>
  <si>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</si>
  <si>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</si>
  <si>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</si>
  <si>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</si>
  <si>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</si>
  <si>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</si>
  <si>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</si>
  <si>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</si>
  <si>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</si>
  <si>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</si>
  <si>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</si>
  <si>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</si>
  <si>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</si>
  <si>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</si>
  <si>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</si>
  <si>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</si>
  <si>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</si>
  <si>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</si>
  <si>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</si>
  <si>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</si>
  <si>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</si>
  <si>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</si>
  <si>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</si>
  <si>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</si>
  <si>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</si>
  <si>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</si>
  <si>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</si>
  <si>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</si>
  <si>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</si>
  <si>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</si>
  <si>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</si>
  <si>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</si>
  <si>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</si>
  <si>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</si>
  <si>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</si>
  <si>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</si>
  <si>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</si>
  <si>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</si>
  <si>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</si>
  <si>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</si>
  <si>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Marzo de 2012</t>
  </si>
  <si>
    <t>ANEXO X al Memorandum  D.T.E.E. N° 783/2013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</si>
</sst>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1" applyFont="1" applyFill="1" applyBorder="1" applyAlignment="1">
      <alignment horizontal="center"/>
      <protection/>
    </xf>
    <xf numFmtId="170" fontId="33" fillId="0" borderId="0" xfId="51" applyNumberFormat="1" applyFont="1" applyFill="1" applyBorder="1" applyAlignment="1">
      <alignment horizontal="right" wrapText="1"/>
      <protection/>
    </xf>
    <xf numFmtId="2" fontId="33" fillId="0" borderId="0" xfId="51" applyNumberFormat="1" applyFont="1" applyFill="1" applyBorder="1" applyAlignment="1">
      <alignment horizontal="right" wrapText="1"/>
      <protection/>
    </xf>
    <xf numFmtId="22" fontId="33" fillId="0" borderId="0" xfId="51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1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40969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234587.30338457212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44826.98810805526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52.7361000000001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61161.57836158744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8236.226142857144</v>
      </c>
      <c r="K24" s="80">
        <f>J24*0.5</f>
        <v>4118.113071428572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26411.924376573468</v>
      </c>
      <c r="K26" s="80">
        <f>J26*0.5</f>
        <v>13205.962188286734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392600.83173336065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P25" sqref="P25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 al Memorandum  D.T.E.E. N° 783/2013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Marzo de 2012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80559.9911665874</v>
      </c>
      <c r="H22" s="179">
        <v>2291.7091667062327</v>
      </c>
      <c r="I22" s="180">
        <v>107912.68862891312</v>
      </c>
      <c r="J22" s="181"/>
      <c r="K22" s="182">
        <v>638776.6666668205</v>
      </c>
      <c r="L22" s="181"/>
      <c r="M22" s="182">
        <v>2059.1833333343966</v>
      </c>
      <c r="N22" s="181"/>
      <c r="O22" s="182">
        <v>557307.1833334179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8</v>
      </c>
      <c r="H25" s="126">
        <v>1</v>
      </c>
      <c r="I25" s="103">
        <v>31</v>
      </c>
      <c r="J25" s="140"/>
      <c r="K25" s="133">
        <v>22</v>
      </c>
      <c r="L25" s="140"/>
      <c r="M25" s="133">
        <v>36</v>
      </c>
      <c r="N25" s="140"/>
      <c r="O25" s="133">
        <v>35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0.9969160476111392</v>
      </c>
      <c r="H27" s="128">
        <f>1-H22/H23/H24</f>
        <v>0.9998148544688827</v>
      </c>
      <c r="I27" s="129">
        <f>1-I22/I23/I24</f>
        <v>0.996040371549679</v>
      </c>
      <c r="J27" s="141"/>
      <c r="K27" s="104">
        <f>1-K22/K23/K24</f>
        <v>0.9928858818725157</v>
      </c>
      <c r="L27" s="141"/>
      <c r="M27" s="104">
        <f>1-M22/M23/M24</f>
        <v>0.9978434257746488</v>
      </c>
      <c r="N27" s="141"/>
      <c r="O27" s="104">
        <f>1-O22/O23/O24</f>
        <v>0.9911176905443047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0.2682763246143528</v>
      </c>
      <c r="H29" s="131">
        <f>+H25/H24*100</f>
        <v>0.07077140835102619</v>
      </c>
      <c r="I29" s="130">
        <f>+I25/I24*100</f>
        <v>0.9964321301147504</v>
      </c>
      <c r="J29" s="142"/>
      <c r="K29" s="105">
        <f>+K25/K24*100</f>
        <v>0.21463414634146344</v>
      </c>
      <c r="L29" s="142"/>
      <c r="M29" s="105">
        <f>+M25/M24</f>
        <v>0.3302752293577982</v>
      </c>
      <c r="N29" s="142"/>
      <c r="O29" s="105">
        <f>+O25/O24*100</f>
        <v>0.48865619546247824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0.6749285982016627</v>
      </c>
      <c r="H32" s="198">
        <f>+(H27-H19)/(1-H19)</f>
        <v>0.9715510861835802</v>
      </c>
      <c r="I32" s="198">
        <f>+(I27-I19)/(1-I19)</f>
        <v>-0.2316107154964512</v>
      </c>
      <c r="J32" s="198"/>
      <c r="K32" s="198">
        <f>+(K27-K19)/(1-K19)</f>
        <v>0.18106157160305017</v>
      </c>
      <c r="L32" s="198"/>
      <c r="M32" s="198">
        <f>+(M27-M19)/(1-M19)</f>
        <v>-1.1761596623120911</v>
      </c>
      <c r="N32" s="198"/>
      <c r="O32" s="199">
        <f>+(O27-O19)/(1-O19)</f>
        <v>0.4601404330094621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0.6749285982016627</v>
      </c>
      <c r="H33" s="194">
        <f aca="true" t="shared" si="0" ref="H33:O33">IF(H32&gt;0,H32,0)</f>
        <v>0.9715510861835802</v>
      </c>
      <c r="I33" s="194">
        <f t="shared" si="0"/>
        <v>0</v>
      </c>
      <c r="J33" s="194"/>
      <c r="K33" s="194">
        <f t="shared" si="0"/>
        <v>0.18106157160305017</v>
      </c>
      <c r="L33" s="194"/>
      <c r="M33" s="194">
        <f t="shared" si="0"/>
        <v>0</v>
      </c>
      <c r="N33" s="194"/>
      <c r="O33" s="201">
        <f t="shared" si="0"/>
        <v>0.4601404330094621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0.545294365060419</v>
      </c>
      <c r="H34" s="194">
        <f>+(H20-H29)/H20</f>
        <v>0.936241974458535</v>
      </c>
      <c r="I34" s="194">
        <f>+(I20-I29)/I20</f>
        <v>0.003567869885249597</v>
      </c>
      <c r="J34" s="194"/>
      <c r="K34" s="194">
        <f>+(K20-K29)/K20</f>
        <v>0.5707317073170731</v>
      </c>
      <c r="L34" s="194"/>
      <c r="M34" s="194">
        <f>+(M20-M29)/M20</f>
        <v>0.528178243774574</v>
      </c>
      <c r="N34" s="194"/>
      <c r="O34" s="201">
        <f>+(O20-O29)/O20</f>
        <v>0.2918026152717706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1.2202229632620818</v>
      </c>
      <c r="H35" s="194">
        <f aca="true" t="shared" si="1" ref="H35:O35">+H34+H33</f>
        <v>1.9077930606421152</v>
      </c>
      <c r="I35" s="194">
        <f t="shared" si="1"/>
        <v>0.003567869885249597</v>
      </c>
      <c r="J35" s="194"/>
      <c r="K35" s="194">
        <f t="shared" si="1"/>
        <v>0.7517932789201233</v>
      </c>
      <c r="L35" s="194"/>
      <c r="M35" s="194">
        <f t="shared" si="1"/>
        <v>0.528178243774574</v>
      </c>
      <c r="N35" s="194"/>
      <c r="O35" s="201">
        <f t="shared" si="1"/>
        <v>0.7519430482812327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1.2202229632620818</v>
      </c>
      <c r="H36" s="194">
        <f aca="true" t="shared" si="2" ref="H36:O36">IF(H35&gt;0,H35,0)</f>
        <v>1.9077930606421152</v>
      </c>
      <c r="I36" s="194">
        <f t="shared" si="2"/>
        <v>0.003567869885249597</v>
      </c>
      <c r="J36" s="194"/>
      <c r="K36" s="194">
        <f t="shared" si="2"/>
        <v>0.7517932789201233</v>
      </c>
      <c r="L36" s="194"/>
      <c r="M36" s="194">
        <f t="shared" si="2"/>
        <v>0.528178243774574</v>
      </c>
      <c r="N36" s="194"/>
      <c r="O36" s="201">
        <f t="shared" si="2"/>
        <v>0.7519430482812327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234587.30338457212</v>
      </c>
      <c r="H37" s="194">
        <f aca="true" t="shared" si="3" ref="H37:O37">+H36*H24*H18</f>
        <v>44826.98810805526</v>
      </c>
      <c r="I37" s="194">
        <f t="shared" si="3"/>
        <v>52.7361000000001</v>
      </c>
      <c r="J37" s="194"/>
      <c r="K37" s="194">
        <f t="shared" si="3"/>
        <v>61161.57836158744</v>
      </c>
      <c r="L37" s="194"/>
      <c r="M37" s="194">
        <f t="shared" si="3"/>
        <v>8236.226142857144</v>
      </c>
      <c r="N37" s="194"/>
      <c r="O37" s="201">
        <f t="shared" si="3"/>
        <v>26411.924376573468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234587.30338457212</v>
      </c>
      <c r="H38" s="205">
        <f aca="true" t="shared" si="4" ref="H38:O38">IF(H37&gt;0,H37,0)</f>
        <v>44826.98810805526</v>
      </c>
      <c r="I38" s="205">
        <f t="shared" si="4"/>
        <v>52.7361000000001</v>
      </c>
      <c r="J38" s="206"/>
      <c r="K38" s="205">
        <f t="shared" si="4"/>
        <v>61161.57836158744</v>
      </c>
      <c r="L38" s="206"/>
      <c r="M38" s="205">
        <f t="shared" si="4"/>
        <v>8236.226142857144</v>
      </c>
      <c r="N38" s="206"/>
      <c r="O38" s="207">
        <f t="shared" si="4"/>
        <v>26411.924376573468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234587.30338457212</v>
      </c>
      <c r="H41" s="108">
        <f>H38</f>
        <v>44826.98810805526</v>
      </c>
      <c r="I41" s="108">
        <f>I38</f>
        <v>52.7361000000001</v>
      </c>
      <c r="J41" s="143"/>
      <c r="K41" s="108">
        <f>K38</f>
        <v>61161.57836158744</v>
      </c>
      <c r="L41" s="143"/>
      <c r="M41" s="108">
        <f>M38</f>
        <v>8236.226142857144</v>
      </c>
      <c r="N41" s="143"/>
      <c r="O41" s="108">
        <f>O38</f>
        <v>26411.924376573468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40969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2012-06-07T13:58:08Z</cp:lastPrinted>
  <dcterms:created xsi:type="dcterms:W3CDTF">1998-04-21T14:04:37Z</dcterms:created>
  <dcterms:modified xsi:type="dcterms:W3CDTF">2013-12-10T18:23:49Z</dcterms:modified>
  <cp:category/>
  <cp:version/>
  <cp:contentType/>
  <cp:contentStatus/>
</cp:coreProperties>
</file>