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NEA" sheetId="2" r:id="rId2"/>
    <sheet name="DPEC" sheetId="3" r:id="rId3"/>
  </sheets>
  <definedNames>
    <definedName name="_xlnm.Print_Area" localSheetId="2">'DPEC'!$A$1:$M$45</definedName>
    <definedName name="_xlnm.Print_Area" localSheetId="1">'NEA'!$A$1:$M$45</definedName>
    <definedName name="_xlnm.Print_Area" localSheetId="0">'TOTAL'!$A$1:$K$31</definedName>
  </definedNames>
  <calcPr fullCalcOnLoad="1"/>
</workbook>
</file>

<file path=xl/comments2.xml><?xml version="1.0" encoding="utf-8"?>
<comments xmlns="http://schemas.openxmlformats.org/spreadsheetml/2006/main">
  <authors>
    <author>jescandar</author>
  </authors>
  <commentList>
    <comment ref="G19" authorId="0">
      <text>
        <r>
          <rPr>
            <b/>
            <sz val="8"/>
            <rFont val="Tahoma"/>
            <family val="2"/>
          </rPr>
          <t>jescandar:</t>
        </r>
        <r>
          <rPr>
            <sz val="8"/>
            <rFont val="Tahoma"/>
            <family val="2"/>
          </rPr>
          <t xml:space="preserve">
Solo equipamiento de TRANSNEA y DPEC.</t>
        </r>
      </text>
    </comment>
    <comment ref="I19" authorId="0">
      <text>
        <r>
          <rPr>
            <b/>
            <sz val="8"/>
            <rFont val="Tahoma"/>
            <family val="2"/>
          </rPr>
          <t>jescandar:</t>
        </r>
        <r>
          <rPr>
            <sz val="8"/>
            <rFont val="Tahoma"/>
            <family val="2"/>
          </rPr>
          <t xml:space="preserve">
Solo equipamiento de TRANSNEA porque Dpec no tiene. </t>
        </r>
      </text>
    </comment>
    <comment ref="K19" authorId="0">
      <text>
        <r>
          <rPr>
            <b/>
            <sz val="8"/>
            <rFont val="Tahoma"/>
            <family val="2"/>
          </rPr>
          <t>jescandar:</t>
        </r>
        <r>
          <rPr>
            <sz val="8"/>
            <rFont val="Tahoma"/>
            <family val="2"/>
          </rPr>
          <t xml:space="preserve">
Solo equipamiento de TRANSNEA y DPEC.</t>
        </r>
      </text>
    </comment>
  </commentList>
</comments>
</file>

<file path=xl/sharedStrings.xml><?xml version="1.0" encoding="utf-8"?>
<sst xmlns="http://schemas.openxmlformats.org/spreadsheetml/2006/main" count="115" uniqueCount="63">
  <si>
    <t xml:space="preserve">ENTE NACIONAL REGULADOR </t>
  </si>
  <si>
    <t>DE LA ELECTRICIDAD</t>
  </si>
  <si>
    <t>1.-</t>
  </si>
  <si>
    <t>2.-</t>
  </si>
  <si>
    <t>Transformación</t>
  </si>
  <si>
    <t xml:space="preserve">TOTAL 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</si>
  <si>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</si>
  <si>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</si>
  <si>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</si>
  <si>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</si>
  <si>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</si>
  <si>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</si>
  <si>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</si>
  <si>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</si>
  <si>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</si>
  <si>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</si>
  <si>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</si>
  <si>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</si>
  <si>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</si>
  <si>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</si>
  <si>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</si>
  <si>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</si>
  <si>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</si>
  <si>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</si>
  <si>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</si>
  <si>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</si>
  <si>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</si>
  <si>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</si>
  <si>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</si>
  <si>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</si>
  <si>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</si>
  <si>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</si>
  <si>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</si>
  <si>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</si>
  <si>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</si>
  <si>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</si>
  <si>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</si>
  <si>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</si>
  <si>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</si>
  <si>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</si>
  <si>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</si>
  <si>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</si>
  <si>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TOTAL EQUIPOS</t>
  </si>
  <si>
    <t>Líneas</t>
  </si>
  <si>
    <t>1.- Equipamiento propio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</si>
  <si>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</si>
  <si>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t>EQUIPOS TRANSNEA S.A.</t>
  </si>
  <si>
    <t>EQUIPOS DPEC</t>
  </si>
  <si>
    <t>SISTEMA DE TRANSPORTE DE ENERGÍA ELÉCTRICA POR DISTRIBUCIÓN TRONCAL - TRANSNEA S.A.</t>
  </si>
  <si>
    <t>2.- Transportista Independiente  DPEC</t>
  </si>
  <si>
    <t>Parámetros definidos por Resolución ENRE N° 312/2001</t>
  </si>
  <si>
    <t>TRANSNEA S.A.</t>
  </si>
  <si>
    <t>DPEC</t>
  </si>
  <si>
    <t>Salidas</t>
  </si>
  <si>
    <t>Total TRANSNEA S.A.</t>
  </si>
  <si>
    <t>Total DPEC</t>
  </si>
  <si>
    <t>Valores base según Res. ENRE N° 618/01 (Anexo XIII)</t>
  </si>
  <si>
    <t xml:space="preserve"> </t>
  </si>
  <si>
    <r>
      <t xml:space="preserve">C/Incremento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</si>
  <si>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6.1.8.</t>
  </si>
  <si>
    <t>TOTAL DE INCENTIVOS A APLICAR</t>
  </si>
  <si>
    <t>Asociado al desempeño durante los doce meses anteriores a Junio de 2016</t>
  </si>
  <si>
    <t>Anexo XII al Memorándum  DTEE  N°  294 / 2017.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</si>
</sst>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7" fontId="21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2" fontId="18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165" fontId="18" fillId="0" borderId="39" xfId="0" applyNumberFormat="1" applyFont="1" applyBorder="1" applyAlignment="1" quotePrefix="1">
      <alignment horizontal="center" vertical="center"/>
    </xf>
    <xf numFmtId="2" fontId="18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5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40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5" xfId="0" applyNumberFormat="1" applyFont="1" applyFill="1" applyBorder="1" applyAlignment="1" quotePrefix="1">
      <alignment horizontal="center" vertical="center"/>
    </xf>
    <xf numFmtId="166" fontId="29" fillId="33" borderId="41" xfId="0" applyNumberFormat="1" applyFont="1" applyFill="1" applyBorder="1" applyAlignment="1">
      <alignment horizontal="center"/>
    </xf>
    <xf numFmtId="0" fontId="29" fillId="33" borderId="41" xfId="0" applyFont="1" applyFill="1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2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3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4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left"/>
    </xf>
    <xf numFmtId="0" fontId="19" fillId="0" borderId="34" xfId="0" applyFont="1" applyBorder="1" applyAlignment="1">
      <alignment/>
    </xf>
    <xf numFmtId="2" fontId="18" fillId="0" borderId="35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left"/>
    </xf>
    <xf numFmtId="7" fontId="21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left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23" fillId="33" borderId="42" xfId="0" applyNumberFormat="1" applyFont="1" applyFill="1" applyBorder="1" applyAlignment="1">
      <alignment horizontal="center"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1" fontId="18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16" xfId="0" applyFont="1" applyBorder="1" applyAlignment="1">
      <alignment/>
    </xf>
    <xf numFmtId="2" fontId="6" fillId="0" borderId="0" xfId="0" applyNumberFormat="1" applyFont="1" applyBorder="1" applyAlignment="1">
      <alignment/>
    </xf>
    <xf numFmtId="1" fontId="23" fillId="33" borderId="0" xfId="0" applyNumberFormat="1" applyFont="1" applyFill="1" applyBorder="1" applyAlignment="1">
      <alignment horizontal="center"/>
    </xf>
    <xf numFmtId="1" fontId="32" fillId="33" borderId="42" xfId="0" applyNumberFormat="1" applyFont="1" applyFill="1" applyBorder="1" applyAlignment="1">
      <alignment horizontal="center"/>
    </xf>
    <xf numFmtId="1" fontId="32" fillId="33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9" fillId="33" borderId="41" xfId="0" applyFont="1" applyFill="1" applyBorder="1" applyAlignment="1" applyProtection="1">
      <alignment horizontal="center"/>
      <protection/>
    </xf>
    <xf numFmtId="0" fontId="9" fillId="33" borderId="47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2" xfId="0" applyFont="1" applyFill="1" applyBorder="1" applyAlignment="1" applyProtection="1">
      <alignment horizontal="center"/>
      <protection/>
    </xf>
    <xf numFmtId="0" fontId="32" fillId="33" borderId="49" xfId="0" applyFont="1" applyFill="1" applyBorder="1" applyAlignment="1" applyProtection="1">
      <alignment horizontal="center"/>
      <protection/>
    </xf>
    <xf numFmtId="0" fontId="23" fillId="33" borderId="42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0</xdr:col>
      <xdr:colOff>1066800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1924050</xdr:colOff>
      <xdr:row>14</xdr:row>
      <xdr:rowOff>38100</xdr:rowOff>
    </xdr:from>
    <xdr:ext cx="2971800" cy="419100"/>
    <xdr:sp>
      <xdr:nvSpPr>
        <xdr:cNvPr id="2" name="Rectangle 8"/>
        <xdr:cNvSpPr>
          <a:spLocks/>
        </xdr:cNvSpPr>
      </xdr:nvSpPr>
      <xdr:spPr>
        <a:xfrm>
          <a:off x="6867525" y="3048000"/>
          <a:ext cx="2971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1962150</xdr:colOff>
      <xdr:row>14</xdr:row>
      <xdr:rowOff>76200</xdr:rowOff>
    </xdr:from>
    <xdr:ext cx="2971800" cy="428625"/>
    <xdr:sp>
      <xdr:nvSpPr>
        <xdr:cNvPr id="2" name="Rectangle 4"/>
        <xdr:cNvSpPr>
          <a:spLocks/>
        </xdr:cNvSpPr>
      </xdr:nvSpPr>
      <xdr:spPr>
        <a:xfrm>
          <a:off x="6905625" y="3086100"/>
          <a:ext cx="2971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4.7109375" style="4" customWidth="1"/>
    <col min="3" max="3" width="5.7109375" style="4" customWidth="1"/>
    <col min="4" max="4" width="9.00390625" style="4" customWidth="1"/>
    <col min="5" max="5" width="22.57421875" style="4" customWidth="1"/>
    <col min="6" max="6" width="20.7109375" style="4" customWidth="1"/>
    <col min="7" max="7" width="14.8515625" style="4" customWidth="1"/>
    <col min="8" max="8" width="20.7109375" style="4" customWidth="1"/>
    <col min="9" max="9" width="17.28125" style="4" customWidth="1"/>
    <col min="10" max="10" width="23.140625" style="4" customWidth="1"/>
    <col min="11" max="11" width="6.281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62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69" t="s">
        <v>20</v>
      </c>
      <c r="C7" s="76"/>
      <c r="D7" s="77"/>
      <c r="E7" s="77"/>
      <c r="F7" s="31"/>
      <c r="G7" s="31"/>
      <c r="H7" s="31"/>
      <c r="I7" s="31"/>
      <c r="J7" s="31"/>
      <c r="K7" s="31"/>
      <c r="L7" s="33" t="s">
        <v>57</v>
      </c>
      <c r="M7" s="33"/>
      <c r="N7" s="33"/>
      <c r="O7" s="33"/>
      <c r="P7" s="33"/>
      <c r="Q7" s="33"/>
      <c r="R7" s="33"/>
      <c r="S7" s="33"/>
      <c r="T7" s="33"/>
    </row>
    <row r="8" spans="9:20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69" t="s">
        <v>51</v>
      </c>
      <c r="C9" s="76"/>
      <c r="D9" s="77"/>
      <c r="E9" s="77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69" t="s">
        <v>60</v>
      </c>
      <c r="C11" s="76"/>
      <c r="D11" s="77"/>
      <c r="E11" s="77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78"/>
      <c r="C13" s="79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61</v>
      </c>
      <c r="C14" s="28"/>
      <c r="D14" s="29"/>
      <c r="E14" s="30"/>
      <c r="F14" s="30"/>
      <c r="G14" s="30"/>
      <c r="H14" s="30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2</v>
      </c>
      <c r="D16" s="39" t="s">
        <v>51</v>
      </c>
      <c r="E16" s="33"/>
      <c r="F16" s="36"/>
      <c r="G16" s="36"/>
      <c r="H16" s="36"/>
      <c r="I16" s="40"/>
      <c r="J16" s="184" t="s">
        <v>58</v>
      </c>
      <c r="K16" s="185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/>
      <c r="D17" s="38"/>
      <c r="E17" s="39" t="s">
        <v>43</v>
      </c>
      <c r="F17" s="36"/>
      <c r="G17" s="36"/>
      <c r="H17" s="36"/>
      <c r="I17" s="40">
        <f>NEA!G34</f>
        <v>0</v>
      </c>
      <c r="J17" s="172"/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NEA!I34</f>
        <v>0</v>
      </c>
      <c r="J18" s="172"/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8.75">
      <c r="B19" s="41"/>
      <c r="C19" s="38"/>
      <c r="D19" s="38"/>
      <c r="E19" s="39" t="s">
        <v>53</v>
      </c>
      <c r="F19" s="44"/>
      <c r="G19" s="44"/>
      <c r="H19" s="44"/>
      <c r="I19" s="40">
        <f>NEA!K34</f>
        <v>0</v>
      </c>
      <c r="J19" s="172">
        <f>I19*1.5</f>
        <v>0</v>
      </c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42"/>
      <c r="D20" s="43"/>
      <c r="E20" s="3"/>
      <c r="F20" s="36"/>
      <c r="G20" s="36"/>
      <c r="H20" s="36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9.5">
      <c r="B21" s="34"/>
      <c r="C21" s="38" t="s">
        <v>3</v>
      </c>
      <c r="D21" s="39" t="s">
        <v>52</v>
      </c>
      <c r="E21" s="33"/>
      <c r="F21" s="36"/>
      <c r="G21" s="36"/>
      <c r="H21" s="36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42"/>
      <c r="D22" s="42"/>
      <c r="E22" s="39" t="s">
        <v>43</v>
      </c>
      <c r="F22" s="36"/>
      <c r="G22" s="36"/>
      <c r="H22" s="36"/>
      <c r="I22" s="40">
        <f>DPEC!G34</f>
        <v>0</v>
      </c>
      <c r="J22" s="40"/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8.75">
      <c r="B23" s="34"/>
      <c r="C23" s="38"/>
      <c r="D23" s="38"/>
      <c r="E23" s="45" t="s">
        <v>4</v>
      </c>
      <c r="I23" s="40">
        <f>DPEC!I34</f>
        <v>0</v>
      </c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5" t="s">
        <v>53</v>
      </c>
      <c r="F24" s="36"/>
      <c r="G24" s="36"/>
      <c r="H24" s="36"/>
      <c r="I24" s="40">
        <f>DPEC!K34</f>
        <v>215.67</v>
      </c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20.25" thickBot="1">
      <c r="B25" s="34"/>
      <c r="C25" s="38"/>
      <c r="D25" s="38"/>
      <c r="E25" s="39"/>
      <c r="F25" s="39"/>
      <c r="G25" s="36"/>
      <c r="H25" s="36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0.25" thickBot="1" thickTop="1">
      <c r="B26" s="34"/>
      <c r="C26" s="42"/>
      <c r="D26" s="43"/>
      <c r="E26" s="39"/>
      <c r="F26" s="168" t="s">
        <v>54</v>
      </c>
      <c r="G26" s="169"/>
      <c r="H26" s="46">
        <f>SUM(J18:J19)+I17</f>
        <v>0</v>
      </c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 thickTop="1">
      <c r="B27" s="34"/>
      <c r="C27" s="35"/>
      <c r="D27" s="35"/>
      <c r="E27" s="33"/>
      <c r="F27" s="168" t="s">
        <v>55</v>
      </c>
      <c r="G27" s="169"/>
      <c r="H27" s="46">
        <f>SUM(I22:I24)</f>
        <v>215.67</v>
      </c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168" t="s">
        <v>5</v>
      </c>
      <c r="G28" s="169"/>
      <c r="H28" s="46">
        <f>H26+H27</f>
        <v>215.67</v>
      </c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71"/>
      <c r="G29" s="33"/>
      <c r="H29" s="172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34"/>
      <c r="C30" s="173" t="s">
        <v>56</v>
      </c>
      <c r="D30" s="38"/>
      <c r="F30" s="171"/>
      <c r="G30" s="33"/>
      <c r="H30" s="172"/>
      <c r="K30" s="37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7"/>
      <c r="C31" s="179" t="s">
        <v>59</v>
      </c>
      <c r="D31" s="48"/>
      <c r="E31" s="49"/>
      <c r="F31" s="49"/>
      <c r="G31" s="49"/>
      <c r="H31" s="49"/>
      <c r="I31" s="49"/>
      <c r="J31" s="49"/>
      <c r="K31" s="50"/>
      <c r="L31" s="23"/>
      <c r="M31" s="23"/>
      <c r="N31" s="51"/>
      <c r="O31" s="52"/>
      <c r="P31" s="52"/>
      <c r="Q31" s="53"/>
      <c r="R31" s="54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5"/>
      <c r="P32" s="55"/>
      <c r="Q32" s="3"/>
      <c r="R32" s="56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58"/>
      <c r="R33" s="56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7"/>
      <c r="P34" s="57"/>
      <c r="Q34" s="58"/>
      <c r="R34" s="56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1">
    <mergeCell ref="J16:K16"/>
  </mergeCells>
  <printOptions/>
  <pageMargins left="0.3937007874015748" right="0.1968503937007874" top="0.5905511811023623" bottom="0.5905511811023623" header="0.5118110236220472" footer="0.3937007874015748"/>
  <pageSetup horizontalDpi="300" verticalDpi="300" orientation="landscape" paperSize="9" scale="80" r:id="rId2"/>
  <headerFooter alignWithMargins="0">
    <oddFooter>&amp;L&amp;"Times New Roman,Normal"&amp;7&amp;F-&amp;A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B1">
      <selection activeCell="K28" sqref="K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XII al Memorándum  DTEE  N°  294 / 2017.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44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Junio de 2016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8.7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8.7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8.75">
      <c r="A18" s="110"/>
      <c r="B18" s="111"/>
      <c r="C18" s="110"/>
      <c r="D18" s="193" t="s">
        <v>46</v>
      </c>
      <c r="E18" s="193"/>
      <c r="F18" s="154"/>
      <c r="G18" s="155">
        <v>1507.12</v>
      </c>
      <c r="H18" s="156"/>
      <c r="I18" s="155">
        <v>1147</v>
      </c>
      <c r="J18" s="156"/>
      <c r="K18" s="182">
        <v>157</v>
      </c>
      <c r="L18" s="156"/>
      <c r="M18" s="113"/>
    </row>
    <row r="19" spans="1:13" s="114" customFormat="1" ht="18.75">
      <c r="A19" s="110"/>
      <c r="B19" s="111"/>
      <c r="C19" s="110"/>
      <c r="D19" s="194" t="s">
        <v>42</v>
      </c>
      <c r="E19" s="194"/>
      <c r="F19" s="154"/>
      <c r="G19" s="157">
        <v>1607.82</v>
      </c>
      <c r="H19" s="156"/>
      <c r="I19" s="157">
        <v>1147</v>
      </c>
      <c r="J19" s="156"/>
      <c r="K19" s="183">
        <v>158</v>
      </c>
      <c r="L19" s="156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53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v>-30120.12</v>
      </c>
      <c r="H22" s="143"/>
      <c r="I22" s="142">
        <v>-3410.48</v>
      </c>
      <c r="J22" s="143"/>
      <c r="K22" s="142"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v>72027.56</v>
      </c>
      <c r="H23" s="145"/>
      <c r="I23" s="144">
        <v>4047.61</v>
      </c>
      <c r="J23" s="145"/>
      <c r="K23" s="144"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v>7.6104</v>
      </c>
      <c r="H24" s="115"/>
      <c r="I24" s="136">
        <v>2.0412</v>
      </c>
      <c r="J24" s="115"/>
      <c r="K24" s="136"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v>3.0666</v>
      </c>
      <c r="H25" s="131"/>
      <c r="I25" s="137" t="s">
        <v>27</v>
      </c>
      <c r="J25" s="131"/>
      <c r="K25" s="137" t="s">
        <v>27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16793.11</v>
      </c>
      <c r="H27" s="131"/>
      <c r="I27" s="132">
        <v>4404.32</v>
      </c>
      <c r="J27" s="131"/>
      <c r="K27" s="132">
        <v>525.78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77">
        <v>96</v>
      </c>
      <c r="H28" s="178"/>
      <c r="I28" s="177">
        <v>85</v>
      </c>
      <c r="J28" s="178"/>
      <c r="K28" s="177">
        <v>19</v>
      </c>
      <c r="L28" s="16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160"/>
      <c r="H29" s="160"/>
      <c r="I29" s="160"/>
      <c r="J29" s="160"/>
      <c r="K29" s="160"/>
      <c r="L29" s="160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174.93</v>
      </c>
      <c r="H30" s="161"/>
      <c r="I30" s="140">
        <f>IF(I28=0,0,ROUND(I27/I28,2))</f>
        <v>51.82</v>
      </c>
      <c r="J30" s="131"/>
      <c r="K30" s="140">
        <f>IF(K28=0,0,ROUND(K27/K28,2))</f>
        <v>27.67</v>
      </c>
      <c r="L30" s="165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6.37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0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3"/>
      <c r="B36" s="41"/>
      <c r="C36" s="3"/>
      <c r="D36" s="84" t="s">
        <v>50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4"/>
  <headerFooter alignWithMargins="0">
    <oddFooter>&amp;L&amp;"Times New Roman,Normal"&amp;7&amp;F-&amp;A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75" zoomScaleNormal="75" zoomScalePageLayoutView="0" workbookViewId="0" topLeftCell="A1">
      <selection activeCell="I28" sqref="I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3.00390625" style="0" customWidth="1"/>
  </cols>
  <sheetData>
    <row r="1" spans="1:13" s="8" customFormat="1" ht="26.25">
      <c r="A1" s="18"/>
      <c r="B1" s="18"/>
      <c r="C1" s="18"/>
      <c r="M1" s="18"/>
    </row>
    <row r="2" spans="1:13" s="8" customFormat="1" ht="26.25">
      <c r="A2" s="18"/>
      <c r="B2" s="71" t="str">
        <f>TOTAL!B2</f>
        <v>Anexo XII al Memorándum  DTEE  N°  294 / 2017.</v>
      </c>
      <c r="C2" s="71"/>
      <c r="D2" s="11"/>
      <c r="E2" s="11"/>
      <c r="F2" s="11"/>
      <c r="G2" s="72"/>
      <c r="H2" s="11"/>
      <c r="I2" s="11"/>
      <c r="J2" s="11"/>
      <c r="K2" s="11"/>
      <c r="L2" s="11"/>
      <c r="M2" s="73"/>
    </row>
    <row r="3" spans="1:13" s="4" customFormat="1" ht="12.75">
      <c r="A3" s="3"/>
      <c r="B3" s="3"/>
      <c r="C3" s="3"/>
      <c r="M3" s="3"/>
    </row>
    <row r="4" spans="1:13" s="15" customFormat="1" ht="11.25">
      <c r="A4" s="133" t="s">
        <v>0</v>
      </c>
      <c r="B4" s="141"/>
      <c r="C4" s="74"/>
      <c r="M4" s="16"/>
    </row>
    <row r="5" spans="1:13" s="15" customFormat="1" ht="11.25">
      <c r="A5" s="133" t="s">
        <v>1</v>
      </c>
      <c r="B5" s="141"/>
      <c r="C5" s="74"/>
      <c r="M5" s="16"/>
    </row>
    <row r="6" spans="1:13" s="4" customFormat="1" ht="17.25" customHeight="1" thickBot="1">
      <c r="A6" s="3"/>
      <c r="B6" s="3"/>
      <c r="C6" s="3"/>
      <c r="M6" s="3"/>
    </row>
    <row r="7" spans="1:13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19" customFormat="1" ht="20.25">
      <c r="A8" s="20"/>
      <c r="B8" s="67"/>
      <c r="C8" s="85" t="s">
        <v>48</v>
      </c>
      <c r="E8" s="85"/>
      <c r="F8" s="85"/>
      <c r="G8" s="20"/>
      <c r="H8" s="20"/>
      <c r="I8" s="20"/>
      <c r="J8" s="20"/>
      <c r="K8" s="20"/>
      <c r="L8" s="20"/>
      <c r="M8" s="68"/>
    </row>
    <row r="9" spans="1:13" s="4" customFormat="1" ht="12.75">
      <c r="A9" s="3"/>
      <c r="B9" s="41"/>
      <c r="C9" s="66"/>
      <c r="E9" s="66"/>
      <c r="F9" s="66"/>
      <c r="G9" s="3"/>
      <c r="H9" s="3"/>
      <c r="I9" s="3"/>
      <c r="J9" s="3"/>
      <c r="K9" s="3"/>
      <c r="L9" s="3"/>
      <c r="M9" s="5"/>
    </row>
    <row r="10" spans="1:13" s="4" customFormat="1" ht="29.25" customHeight="1">
      <c r="A10" s="3"/>
      <c r="B10" s="41"/>
      <c r="C10" s="6" t="s">
        <v>49</v>
      </c>
      <c r="E10" s="66"/>
      <c r="F10" s="66"/>
      <c r="G10" s="3"/>
      <c r="H10" s="3"/>
      <c r="I10" s="3"/>
      <c r="J10" s="3"/>
      <c r="K10" s="3"/>
      <c r="L10" s="3"/>
      <c r="M10" s="5"/>
    </row>
    <row r="11" spans="1:13" s="4" customFormat="1" ht="11.25" customHeight="1">
      <c r="A11" s="3"/>
      <c r="B11" s="41"/>
      <c r="C11" s="66"/>
      <c r="E11" s="66"/>
      <c r="F11" s="66"/>
      <c r="G11" s="3"/>
      <c r="H11" s="3"/>
      <c r="I11" s="3"/>
      <c r="J11" s="3"/>
      <c r="K11" s="3"/>
      <c r="L11" s="3"/>
      <c r="M11" s="5"/>
    </row>
    <row r="12" spans="1:13" s="4" customFormat="1" ht="12.75">
      <c r="A12" s="3"/>
      <c r="B12" s="41"/>
      <c r="C12" s="3"/>
      <c r="D12" s="66"/>
      <c r="E12" s="66"/>
      <c r="F12" s="66"/>
      <c r="G12" s="3"/>
      <c r="H12" s="3"/>
      <c r="I12" s="3"/>
      <c r="J12" s="3"/>
      <c r="K12" s="3"/>
      <c r="L12" s="3"/>
      <c r="M12" s="5"/>
    </row>
    <row r="13" spans="1:13" s="26" customFormat="1" ht="19.5">
      <c r="A13" s="33"/>
      <c r="B13" s="27" t="str">
        <f>+TOTAL!B14</f>
        <v>Asociado al desempeño durante los doce meses anteriores a Junio de 2016</v>
      </c>
      <c r="C13" s="30"/>
      <c r="D13" s="31"/>
      <c r="E13" s="31"/>
      <c r="F13" s="31"/>
      <c r="G13" s="69"/>
      <c r="H13" s="70"/>
      <c r="I13" s="70"/>
      <c r="J13" s="70"/>
      <c r="K13" s="70"/>
      <c r="L13" s="70"/>
      <c r="M13" s="32"/>
    </row>
    <row r="14" spans="1:13" s="4" customFormat="1" ht="12.75">
      <c r="A14" s="3"/>
      <c r="B14" s="41"/>
      <c r="C14" s="3"/>
      <c r="D14" s="3"/>
      <c r="E14" s="3"/>
      <c r="F14" s="3"/>
      <c r="G14" s="3"/>
      <c r="H14" s="62"/>
      <c r="I14" s="62"/>
      <c r="J14" s="62"/>
      <c r="K14" s="62"/>
      <c r="L14" s="62"/>
      <c r="M14" s="5"/>
    </row>
    <row r="15" spans="1:13" s="4" customFormat="1" ht="54" customHeight="1">
      <c r="A15" s="3"/>
      <c r="B15" s="41"/>
      <c r="C15" s="3"/>
      <c r="D15" s="3"/>
      <c r="E15" s="3"/>
      <c r="F15" s="3"/>
      <c r="G15" s="3"/>
      <c r="H15" s="62"/>
      <c r="I15" s="62"/>
      <c r="J15" s="62"/>
      <c r="K15" s="62"/>
      <c r="L15" s="62"/>
      <c r="M15" s="5"/>
    </row>
    <row r="16" spans="1:13" s="104" customFormat="1" ht="19.5">
      <c r="A16" s="45"/>
      <c r="B16" s="100"/>
      <c r="C16" s="45"/>
      <c r="D16" s="188" t="s">
        <v>10</v>
      </c>
      <c r="E16" s="188"/>
      <c r="F16" s="101"/>
      <c r="G16" s="150" t="s">
        <v>7</v>
      </c>
      <c r="H16" s="102"/>
      <c r="I16" s="151" t="s">
        <v>8</v>
      </c>
      <c r="J16" s="102"/>
      <c r="K16" s="151" t="s">
        <v>9</v>
      </c>
      <c r="L16" s="102"/>
      <c r="M16" s="103"/>
    </row>
    <row r="17" spans="1:13" s="114" customFormat="1" ht="19.5">
      <c r="A17" s="110"/>
      <c r="B17" s="111"/>
      <c r="C17" s="110"/>
      <c r="D17" s="192" t="s">
        <v>12</v>
      </c>
      <c r="E17" s="192"/>
      <c r="F17" s="101"/>
      <c r="G17" s="102" t="s">
        <v>13</v>
      </c>
      <c r="H17" s="102"/>
      <c r="I17" s="112" t="s">
        <v>14</v>
      </c>
      <c r="J17" s="102"/>
      <c r="K17" s="112" t="s">
        <v>15</v>
      </c>
      <c r="L17" s="102"/>
      <c r="M17" s="113"/>
    </row>
    <row r="18" spans="1:13" s="114" customFormat="1" ht="19.5">
      <c r="A18" s="110"/>
      <c r="B18" s="111"/>
      <c r="C18" s="110"/>
      <c r="D18" s="195" t="s">
        <v>47</v>
      </c>
      <c r="E18" s="195"/>
      <c r="F18" s="154"/>
      <c r="G18" s="158">
        <v>100.7</v>
      </c>
      <c r="H18" s="159"/>
      <c r="I18" s="158">
        <v>0</v>
      </c>
      <c r="J18" s="159"/>
      <c r="K18" s="176">
        <v>1</v>
      </c>
      <c r="L18" s="159"/>
      <c r="M18" s="113"/>
    </row>
    <row r="19" spans="1:13" s="114" customFormat="1" ht="19.5">
      <c r="A19" s="110"/>
      <c r="B19" s="111"/>
      <c r="C19" s="110"/>
      <c r="D19" s="196" t="s">
        <v>42</v>
      </c>
      <c r="E19" s="196"/>
      <c r="F19" s="154"/>
      <c r="G19" s="174">
        <f>+NEA!G19</f>
        <v>1607.82</v>
      </c>
      <c r="H19" s="175"/>
      <c r="I19" s="174">
        <f>+NEA!I19</f>
        <v>1147</v>
      </c>
      <c r="J19" s="175"/>
      <c r="K19" s="181">
        <f>+NEA!K19</f>
        <v>158</v>
      </c>
      <c r="L19" s="159"/>
      <c r="M19" s="113"/>
    </row>
    <row r="20" spans="1:13" s="114" customFormat="1" ht="11.25" customHeight="1">
      <c r="A20" s="110"/>
      <c r="B20" s="111"/>
      <c r="C20" s="110"/>
      <c r="D20" s="148"/>
      <c r="E20" s="148"/>
      <c r="F20" s="101"/>
      <c r="G20" s="102"/>
      <c r="H20" s="102"/>
      <c r="I20" s="112"/>
      <c r="J20" s="102"/>
      <c r="K20" s="112"/>
      <c r="L20" s="102"/>
      <c r="M20" s="113"/>
    </row>
    <row r="21" spans="1:13" s="114" customFormat="1" ht="15" customHeight="1" thickBot="1">
      <c r="A21" s="110"/>
      <c r="B21" s="111"/>
      <c r="C21" s="110"/>
      <c r="D21" s="101"/>
      <c r="E21" s="101"/>
      <c r="F21" s="101"/>
      <c r="G21" s="102"/>
      <c r="H21" s="102"/>
      <c r="I21" s="112"/>
      <c r="J21" s="102"/>
      <c r="K21" s="112"/>
      <c r="L21" s="102"/>
      <c r="M21" s="113"/>
    </row>
    <row r="22" spans="1:13" s="91" customFormat="1" ht="19.5" customHeight="1" thickTop="1">
      <c r="A22" s="88"/>
      <c r="B22" s="89"/>
      <c r="C22" s="189" t="s">
        <v>16</v>
      </c>
      <c r="D22" s="118" t="s">
        <v>21</v>
      </c>
      <c r="E22" s="119" t="s">
        <v>39</v>
      </c>
      <c r="F22" s="88"/>
      <c r="G22" s="149">
        <f>NEA!G22</f>
        <v>-30120.12</v>
      </c>
      <c r="H22" s="143"/>
      <c r="I22" s="142">
        <f>NEA!I22</f>
        <v>-3410.48</v>
      </c>
      <c r="J22" s="143"/>
      <c r="K22" s="142">
        <f>NEA!K22</f>
        <v>-31845.01</v>
      </c>
      <c r="L22" s="162"/>
      <c r="M22" s="90"/>
    </row>
    <row r="23" spans="1:13" s="91" customFormat="1" ht="19.5" customHeight="1">
      <c r="A23" s="88"/>
      <c r="B23" s="89"/>
      <c r="C23" s="190"/>
      <c r="D23" s="120" t="s">
        <v>22</v>
      </c>
      <c r="E23" s="121" t="s">
        <v>40</v>
      </c>
      <c r="F23" s="88"/>
      <c r="G23" s="144">
        <f>NEA!G23</f>
        <v>72027.56</v>
      </c>
      <c r="H23" s="145"/>
      <c r="I23" s="144">
        <f>NEA!I23</f>
        <v>4047.61</v>
      </c>
      <c r="J23" s="145"/>
      <c r="K23" s="144">
        <f>NEA!K23</f>
        <v>34076.54</v>
      </c>
      <c r="L23" s="163"/>
      <c r="M23" s="93"/>
    </row>
    <row r="24" spans="1:13" s="91" customFormat="1" ht="19.5" customHeight="1">
      <c r="A24" s="88"/>
      <c r="B24" s="89"/>
      <c r="C24" s="190"/>
      <c r="D24" s="134" t="s">
        <v>24</v>
      </c>
      <c r="E24" s="135" t="s">
        <v>41</v>
      </c>
      <c r="F24" s="88"/>
      <c r="G24" s="136">
        <f>NEA!G24</f>
        <v>7.6104</v>
      </c>
      <c r="H24" s="115"/>
      <c r="I24" s="136">
        <f>NEA!I24</f>
        <v>2.0412</v>
      </c>
      <c r="J24" s="115"/>
      <c r="K24" s="136">
        <f>NEA!K24</f>
        <v>4.8173</v>
      </c>
      <c r="L24" s="94"/>
      <c r="M24" s="93"/>
    </row>
    <row r="25" spans="1:13" s="91" customFormat="1" ht="19.5" customHeight="1" thickBot="1">
      <c r="A25" s="88"/>
      <c r="B25" s="89"/>
      <c r="C25" s="191"/>
      <c r="D25" s="122" t="s">
        <v>25</v>
      </c>
      <c r="E25" s="123" t="s">
        <v>26</v>
      </c>
      <c r="F25" s="88"/>
      <c r="G25" s="109">
        <f>NEA!G25</f>
        <v>3.0666</v>
      </c>
      <c r="H25" s="131"/>
      <c r="I25" s="137" t="str">
        <f>NEA!I25</f>
        <v>--</v>
      </c>
      <c r="J25" s="131"/>
      <c r="K25" s="137" t="str">
        <f>NEA!K25</f>
        <v>--</v>
      </c>
      <c r="L25" s="160"/>
      <c r="M25" s="93"/>
    </row>
    <row r="26" spans="1:13" s="91" customFormat="1" ht="19.5" customHeight="1" thickBot="1" thickTop="1">
      <c r="A26" s="88"/>
      <c r="B26" s="89"/>
      <c r="C26" s="88"/>
      <c r="E26" s="108"/>
      <c r="F26" s="88"/>
      <c r="G26" s="94"/>
      <c r="H26" s="94"/>
      <c r="I26" s="94"/>
      <c r="J26" s="94"/>
      <c r="K26" s="94"/>
      <c r="L26" s="94"/>
      <c r="M26" s="93"/>
    </row>
    <row r="27" spans="1:13" s="91" customFormat="1" ht="19.5" customHeight="1" thickTop="1">
      <c r="A27" s="88"/>
      <c r="B27" s="89"/>
      <c r="C27" s="189" t="s">
        <v>17</v>
      </c>
      <c r="D27" s="124" t="s">
        <v>38</v>
      </c>
      <c r="E27" s="138" t="s">
        <v>28</v>
      </c>
      <c r="F27" s="105"/>
      <c r="G27" s="132">
        <v>3.48</v>
      </c>
      <c r="H27" s="131"/>
      <c r="I27" s="170">
        <v>0</v>
      </c>
      <c r="J27" s="131"/>
      <c r="K27" s="132">
        <v>0</v>
      </c>
      <c r="L27" s="160"/>
      <c r="M27" s="146"/>
    </row>
    <row r="28" spans="1:13" s="91" customFormat="1" ht="19.5" customHeight="1" thickBot="1">
      <c r="A28" s="88"/>
      <c r="B28" s="89"/>
      <c r="C28" s="191"/>
      <c r="D28" s="152" t="s">
        <v>18</v>
      </c>
      <c r="E28" s="123" t="s">
        <v>19</v>
      </c>
      <c r="F28" s="106"/>
      <c r="G28" s="109">
        <v>9</v>
      </c>
      <c r="H28" s="115"/>
      <c r="I28" s="137">
        <v>0</v>
      </c>
      <c r="J28" s="115"/>
      <c r="K28" s="109">
        <v>0</v>
      </c>
      <c r="L28" s="94"/>
      <c r="M28" s="147"/>
    </row>
    <row r="29" spans="1:13" s="91" customFormat="1" ht="19.5" customHeight="1" thickBot="1" thickTop="1">
      <c r="A29" s="88"/>
      <c r="B29" s="89"/>
      <c r="C29" s="88"/>
      <c r="D29" s="92"/>
      <c r="E29" s="108"/>
      <c r="F29" s="92"/>
      <c r="G29" s="94"/>
      <c r="H29" s="94"/>
      <c r="I29" s="94"/>
      <c r="J29" s="94"/>
      <c r="K29" s="94"/>
      <c r="L29" s="94"/>
      <c r="M29" s="90"/>
    </row>
    <row r="30" spans="1:13" s="91" customFormat="1" ht="19.5" customHeight="1" thickBot="1" thickTop="1">
      <c r="A30" s="88"/>
      <c r="B30" s="89"/>
      <c r="C30" s="189" t="s">
        <v>11</v>
      </c>
      <c r="D30" s="125" t="s">
        <v>23</v>
      </c>
      <c r="E30" s="126" t="s">
        <v>41</v>
      </c>
      <c r="F30" s="107"/>
      <c r="G30" s="140">
        <f>IF(G28=0,0,ROUND(G27/G28,2))</f>
        <v>0.39</v>
      </c>
      <c r="H30" s="131"/>
      <c r="I30" s="140">
        <f>IF(I28=0,0,ROUND(I27/I28,2))</f>
        <v>0</v>
      </c>
      <c r="J30" s="131"/>
      <c r="K30" s="140">
        <f>IF(K28=0,0,ROUND(K27/K28,2))</f>
        <v>0</v>
      </c>
      <c r="L30" s="160"/>
      <c r="M30" s="90"/>
    </row>
    <row r="31" spans="1:13" s="91" customFormat="1" ht="19.5" customHeight="1" thickBot="1" thickTop="1">
      <c r="A31" s="88"/>
      <c r="B31" s="89"/>
      <c r="C31" s="190"/>
      <c r="D31" s="129"/>
      <c r="E31" s="130"/>
      <c r="F31" s="92"/>
      <c r="G31" s="94"/>
      <c r="H31" s="94"/>
      <c r="I31" s="94"/>
      <c r="J31" s="94"/>
      <c r="K31" s="94"/>
      <c r="L31" s="94"/>
      <c r="M31" s="90"/>
    </row>
    <row r="32" spans="1:13" s="91" customFormat="1" ht="19.5" customHeight="1" thickBot="1" thickTop="1">
      <c r="A32" s="88"/>
      <c r="B32" s="89"/>
      <c r="C32" s="191"/>
      <c r="D32" s="127" t="s">
        <v>29</v>
      </c>
      <c r="E32" s="128" t="s">
        <v>30</v>
      </c>
      <c r="F32" s="107"/>
      <c r="G32" s="140">
        <f>ROUND(G28/G18*100,2)</f>
        <v>8.94</v>
      </c>
      <c r="H32" s="116"/>
      <c r="I32" s="139" t="s">
        <v>27</v>
      </c>
      <c r="J32" s="116"/>
      <c r="K32" s="139" t="s">
        <v>27</v>
      </c>
      <c r="L32" s="166"/>
      <c r="M32" s="90"/>
    </row>
    <row r="33" spans="1:13" s="91" customFormat="1" ht="19.5" customHeight="1" thickBot="1" thickTop="1">
      <c r="A33" s="88"/>
      <c r="B33" s="89"/>
      <c r="C33" s="88"/>
      <c r="D33" s="92"/>
      <c r="E33" s="92"/>
      <c r="F33" s="92"/>
      <c r="G33" s="92"/>
      <c r="H33" s="92"/>
      <c r="I33" s="92"/>
      <c r="J33" s="92"/>
      <c r="K33" s="92"/>
      <c r="L33" s="92"/>
      <c r="M33" s="90"/>
    </row>
    <row r="34" spans="1:13" s="99" customFormat="1" ht="19.5" customHeight="1" thickBot="1" thickTop="1">
      <c r="A34" s="95"/>
      <c r="B34" s="96"/>
      <c r="C34" s="95"/>
      <c r="D34" s="186" t="s">
        <v>6</v>
      </c>
      <c r="E34" s="187"/>
      <c r="F34" s="95"/>
      <c r="G34" s="97">
        <f>ROUND((G30/G24+G32/G25)*G22+G23,2)*(G18/G19)*IF(AND(G30&lt;G24,G32&lt;G25),1,0)</f>
        <v>0</v>
      </c>
      <c r="H34" s="117"/>
      <c r="I34" s="97">
        <f>ROUND((I30/I24*I22+I23)*IF(I30&lt;I24,1,0)*(I18/I19),2)</f>
        <v>0</v>
      </c>
      <c r="J34" s="117"/>
      <c r="K34" s="97">
        <f>ROUND((K30/K24*K22+K23)*IF(K30&lt;K24,1,0)*(K18/K19),2)</f>
        <v>215.67</v>
      </c>
      <c r="L34" s="167"/>
      <c r="M34" s="98"/>
    </row>
    <row r="35" spans="1:13" s="4" customFormat="1" ht="13.5" thickTop="1">
      <c r="A35" s="3"/>
      <c r="B35" s="41"/>
      <c r="C35" s="3"/>
      <c r="D35" s="75"/>
      <c r="E35" s="75"/>
      <c r="F35" s="75"/>
      <c r="G35" s="75"/>
      <c r="H35" s="82"/>
      <c r="I35" s="81"/>
      <c r="J35" s="82"/>
      <c r="K35" s="81"/>
      <c r="L35" s="82"/>
      <c r="M35" s="5"/>
    </row>
    <row r="36" spans="1:13" s="4" customFormat="1" ht="15.75">
      <c r="A36" s="180"/>
      <c r="B36" s="41"/>
      <c r="C36" s="3"/>
      <c r="D36" s="84" t="str">
        <f>NEA!D36</f>
        <v>Parámetros definidos por Resolución ENRE N° 312/2001</v>
      </c>
      <c r="E36" s="84"/>
      <c r="F36" s="84"/>
      <c r="G36" s="75"/>
      <c r="H36" s="82"/>
      <c r="I36" s="86"/>
      <c r="J36" s="82"/>
      <c r="K36" s="87"/>
      <c r="L36" s="82"/>
      <c r="M36" s="5"/>
    </row>
    <row r="37" spans="1:13" s="4" customFormat="1" ht="12.75">
      <c r="A37" s="3"/>
      <c r="B37" s="41"/>
      <c r="C37" s="3"/>
      <c r="D37" s="7"/>
      <c r="E37" s="7"/>
      <c r="F37" s="7"/>
      <c r="G37" s="75"/>
      <c r="H37" s="82"/>
      <c r="I37" s="80"/>
      <c r="J37" s="82"/>
      <c r="K37" s="81"/>
      <c r="L37" s="82"/>
      <c r="M37" s="5"/>
    </row>
    <row r="38" spans="1:13" s="4" customFormat="1" ht="12.75">
      <c r="A38" s="3"/>
      <c r="B38" s="41"/>
      <c r="C38" s="3"/>
      <c r="D38" s="83" t="s">
        <v>37</v>
      </c>
      <c r="E38" s="83"/>
      <c r="F38" s="83"/>
      <c r="G38" s="75"/>
      <c r="H38" s="82"/>
      <c r="I38" s="83" t="s">
        <v>32</v>
      </c>
      <c r="J38" s="82"/>
      <c r="K38" s="81"/>
      <c r="L38" s="82"/>
      <c r="M38" s="5"/>
    </row>
    <row r="39" spans="1:13" s="4" customFormat="1" ht="12.75">
      <c r="A39" s="3"/>
      <c r="B39" s="41"/>
      <c r="C39" s="3"/>
      <c r="D39" s="83" t="s">
        <v>36</v>
      </c>
      <c r="E39" s="83"/>
      <c r="F39" s="83"/>
      <c r="G39" s="75"/>
      <c r="H39" s="82"/>
      <c r="I39" s="83" t="s">
        <v>31</v>
      </c>
      <c r="J39" s="82"/>
      <c r="K39" s="81"/>
      <c r="L39" s="82"/>
      <c r="M39" s="5"/>
    </row>
    <row r="40" spans="1:13" s="4" customFormat="1" ht="12.75">
      <c r="A40" s="3"/>
      <c r="B40" s="41"/>
      <c r="C40" s="3"/>
      <c r="D40" s="83" t="s">
        <v>33</v>
      </c>
      <c r="E40" s="83"/>
      <c r="F40" s="83"/>
      <c r="G40" s="75"/>
      <c r="H40" s="82"/>
      <c r="I40" s="83" t="s">
        <v>35</v>
      </c>
      <c r="J40" s="82"/>
      <c r="K40" s="81"/>
      <c r="L40" s="82"/>
      <c r="M40" s="5"/>
    </row>
    <row r="41" spans="1:13" s="4" customFormat="1" ht="12.75">
      <c r="A41" s="3"/>
      <c r="B41" s="41"/>
      <c r="C41" s="3"/>
      <c r="D41" s="83" t="s">
        <v>34</v>
      </c>
      <c r="E41" s="83"/>
      <c r="F41" s="83"/>
      <c r="G41" s="75"/>
      <c r="H41" s="82"/>
      <c r="J41" s="82"/>
      <c r="K41" s="81"/>
      <c r="L41" s="82"/>
      <c r="M41" s="5"/>
    </row>
    <row r="42" spans="1:13" s="4" customFormat="1" ht="12.75">
      <c r="A42" s="3"/>
      <c r="B42" s="41"/>
      <c r="C42" s="3"/>
      <c r="D42" s="83" t="s">
        <v>45</v>
      </c>
      <c r="E42" s="83"/>
      <c r="F42" s="83"/>
      <c r="G42" s="75"/>
      <c r="H42" s="82"/>
      <c r="I42" s="83"/>
      <c r="J42" s="82"/>
      <c r="K42" s="82"/>
      <c r="L42" s="82"/>
      <c r="M42" s="5"/>
    </row>
    <row r="43" spans="1:13" s="4" customFormat="1" ht="12.75">
      <c r="A43" s="3"/>
      <c r="B43" s="41"/>
      <c r="C43" s="3"/>
      <c r="D43" s="83"/>
      <c r="E43" s="83"/>
      <c r="F43" s="83"/>
      <c r="G43" s="75"/>
      <c r="H43" s="82"/>
      <c r="I43" s="83"/>
      <c r="J43" s="82"/>
      <c r="K43" s="82"/>
      <c r="L43" s="82"/>
      <c r="M43" s="5"/>
    </row>
    <row r="44" spans="1:13" s="4" customFormat="1" ht="12.75">
      <c r="A44" s="3"/>
      <c r="B44" s="41"/>
      <c r="C44" s="3"/>
      <c r="D44" s="83"/>
      <c r="E44" s="83"/>
      <c r="F44" s="83"/>
      <c r="G44" s="75"/>
      <c r="H44" s="82"/>
      <c r="I44" s="83"/>
      <c r="J44" s="82"/>
      <c r="K44" s="82"/>
      <c r="L44" s="82"/>
      <c r="M44" s="5"/>
    </row>
    <row r="45" spans="1:13" s="4" customFormat="1" ht="13.5" thickBot="1">
      <c r="A45" s="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5"/>
    </row>
    <row r="46" spans="1:3" ht="13.5" thickTop="1">
      <c r="A46" s="1"/>
      <c r="B46" s="1"/>
      <c r="C46" s="1"/>
    </row>
  </sheetData>
  <sheetProtection/>
  <mergeCells count="8">
    <mergeCell ref="D34:E34"/>
    <mergeCell ref="D16:E16"/>
    <mergeCell ref="C30:C32"/>
    <mergeCell ref="D17:E17"/>
    <mergeCell ref="C22:C25"/>
    <mergeCell ref="D18:E18"/>
    <mergeCell ref="D19:E19"/>
    <mergeCell ref="C27:C28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Roman,Normal"&amp;7&amp;F-&amp;A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2017-07-12T15:23:47Z</cp:lastPrinted>
  <dcterms:created xsi:type="dcterms:W3CDTF">1998-04-21T14:04:37Z</dcterms:created>
  <dcterms:modified xsi:type="dcterms:W3CDTF">2017-08-22T15:26:48Z</dcterms:modified>
  <cp:category/>
  <cp:version/>
  <cp:contentType/>
  <cp:contentStatus/>
</cp:coreProperties>
</file>